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portes\29. Resumen de licitaciones\Públicos\"/>
    </mc:Choice>
  </mc:AlternateContent>
  <bookViews>
    <workbookView xWindow="0" yWindow="0" windowWidth="19200" windowHeight="5310" activeTab="3"/>
  </bookViews>
  <sheets>
    <sheet name="R1.1" sheetId="1" r:id="rId1"/>
    <sheet name="R1.2" sheetId="2" r:id="rId2"/>
    <sheet name="R1.3" sheetId="3" r:id="rId3"/>
    <sheet name="R1.4" sheetId="4" r:id="rId4"/>
  </sheets>
  <definedNames>
    <definedName name="_xlnm.Print_Area" localSheetId="2">'R1.3'!$A$1:$Q$127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4" l="1"/>
  <c r="N36" i="4"/>
  <c r="M36" i="4"/>
  <c r="O35" i="4"/>
  <c r="N35" i="4"/>
  <c r="M35" i="4"/>
  <c r="O34" i="4"/>
  <c r="N34" i="4"/>
  <c r="M34" i="4"/>
  <c r="O31" i="4"/>
  <c r="N31" i="4"/>
  <c r="M31" i="4"/>
  <c r="O30" i="4"/>
  <c r="N30" i="4"/>
  <c r="M30" i="4"/>
  <c r="I57" i="3"/>
  <c r="O38" i="3"/>
  <c r="N38" i="3"/>
  <c r="O37" i="3"/>
  <c r="N37" i="3"/>
  <c r="O36" i="3"/>
  <c r="N36" i="3"/>
  <c r="O35" i="3"/>
  <c r="N35" i="3"/>
  <c r="O34" i="3"/>
  <c r="N34" i="3"/>
  <c r="O32" i="3"/>
  <c r="N32" i="3"/>
</calcChain>
</file>

<file path=xl/sharedStrings.xml><?xml version="1.0" encoding="utf-8"?>
<sst xmlns="http://schemas.openxmlformats.org/spreadsheetml/2006/main" count="613" uniqueCount="290">
  <si>
    <t>Ronda 1.1</t>
  </si>
  <si>
    <t>Aguas Someras Exploración</t>
  </si>
  <si>
    <t>Cuencas del Sureste</t>
  </si>
  <si>
    <t>Datos generales</t>
  </si>
  <si>
    <t>Fecha de licitación</t>
  </si>
  <si>
    <t>Número de bloques</t>
  </si>
  <si>
    <t>Inversión total</t>
  </si>
  <si>
    <t>1,302 MMUSD</t>
  </si>
  <si>
    <t>Provincia geológica</t>
  </si>
  <si>
    <t>Salina del Istmo</t>
  </si>
  <si>
    <t>Macuspana</t>
  </si>
  <si>
    <t>Edades del play</t>
  </si>
  <si>
    <t>Plioceno</t>
  </si>
  <si>
    <t>Mioceno</t>
  </si>
  <si>
    <t>Cretácico Fracturado</t>
  </si>
  <si>
    <t>Jurásico Superior</t>
  </si>
  <si>
    <t>Litologías</t>
  </si>
  <si>
    <t>Arena grano medio</t>
  </si>
  <si>
    <t>Caliza fracturada</t>
  </si>
  <si>
    <t>Tipos de hidrocarburos</t>
  </si>
  <si>
    <t>Aceite extrapesado</t>
  </si>
  <si>
    <t>Aceite ligero</t>
  </si>
  <si>
    <t>Gas húmedo</t>
  </si>
  <si>
    <t>Tipo de contrato</t>
  </si>
  <si>
    <t>Producción compartida</t>
  </si>
  <si>
    <t>Nombre</t>
  </si>
  <si>
    <t>Unidad</t>
  </si>
  <si>
    <t>Bloque 1</t>
  </si>
  <si>
    <t>Bloque 2</t>
  </si>
  <si>
    <t>Bloque 3</t>
  </si>
  <si>
    <t>Bloque 4</t>
  </si>
  <si>
    <t>Bloque 5</t>
  </si>
  <si>
    <t>Bloque 6</t>
  </si>
  <si>
    <t>Bloque 7</t>
  </si>
  <si>
    <t>Bloque 8</t>
  </si>
  <si>
    <t>Bloque 9</t>
  </si>
  <si>
    <t>Bloque 10</t>
  </si>
  <si>
    <t>Bloque 11</t>
  </si>
  <si>
    <t>Bloque 12</t>
  </si>
  <si>
    <t>Bloque 13</t>
  </si>
  <si>
    <t>Bloque 14</t>
  </si>
  <si>
    <t>Total General</t>
  </si>
  <si>
    <t>Total Adjudicado</t>
  </si>
  <si>
    <t>Promedio</t>
  </si>
  <si>
    <r>
      <t xml:space="preserve">Hidrocarburo Principal </t>
    </r>
    <r>
      <rPr>
        <vertAlign val="superscript"/>
        <sz val="8"/>
        <rFont val="Arial"/>
        <family val="2"/>
      </rPr>
      <t>/1</t>
    </r>
  </si>
  <si>
    <t>Superficie</t>
  </si>
  <si>
    <r>
      <t>Km</t>
    </r>
    <r>
      <rPr>
        <vertAlign val="superscript"/>
        <sz val="8"/>
        <rFont val="Arial"/>
        <family val="2"/>
      </rPr>
      <t>2</t>
    </r>
  </si>
  <si>
    <t>Oportunidades exploratorias</t>
  </si>
  <si>
    <t>Número</t>
  </si>
  <si>
    <t>Tirante de agua promedio</t>
  </si>
  <si>
    <t>Metros</t>
  </si>
  <si>
    <t>17-349</t>
  </si>
  <si>
    <t>31-142</t>
  </si>
  <si>
    <t>Probabilidad de éxito geológico</t>
  </si>
  <si>
    <t>Min-Max</t>
  </si>
  <si>
    <t>0.23-0.50</t>
  </si>
  <si>
    <t>0.22-0.40</t>
  </si>
  <si>
    <t>0.22-0.39</t>
  </si>
  <si>
    <t>0.28-0.36</t>
  </si>
  <si>
    <t>0.22-0.25</t>
  </si>
  <si>
    <t>0.24-0.44</t>
  </si>
  <si>
    <t>0.22-0.23</t>
  </si>
  <si>
    <t>0.42-0.69</t>
  </si>
  <si>
    <t>0.25-0.33</t>
  </si>
  <si>
    <t>0.23-0.33</t>
  </si>
  <si>
    <t>0.34-0.42</t>
  </si>
  <si>
    <t>0.41-0.46</t>
  </si>
  <si>
    <t>0.29-0.64</t>
  </si>
  <si>
    <t>0.17-0.19</t>
  </si>
  <si>
    <t>0.17-0.69</t>
  </si>
  <si>
    <t>Recurso prospectivo Medio</t>
  </si>
  <si>
    <t>MMbpce</t>
  </si>
  <si>
    <t>Recurso prospectivo total con riesgo</t>
  </si>
  <si>
    <t>Programa Mínimo de Trabajo Solicitado</t>
  </si>
  <si>
    <t>Unidades de Trabajo</t>
  </si>
  <si>
    <t>Ganador</t>
  </si>
  <si>
    <t>Fecha de firma de contrato</t>
  </si>
  <si>
    <t>Incremento a Programa Mínimo de Trabajo</t>
  </si>
  <si>
    <t>%</t>
  </si>
  <si>
    <t>Participación del Estado</t>
  </si>
  <si>
    <r>
      <rPr>
        <vertAlign val="superscript"/>
        <sz val="8"/>
        <color theme="1"/>
        <rFont val="Arial"/>
        <family val="2"/>
      </rPr>
      <t>1/</t>
    </r>
    <r>
      <rPr>
        <sz val="8"/>
        <color theme="1"/>
        <rFont val="Arial"/>
        <family val="2"/>
      </rPr>
      <t xml:space="preserve"> El hidrocarburo principal corresponde a lo esperado en los prospectos exploratorios del área.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</si>
  <si>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Comisión Nacional de Hidrocarburos, con información de la Base de Datos de  Oportunidades Exploratorias de PEMEX versión 4-2014.</t>
    </r>
  </si>
  <si>
    <t>MMbpce = Millones de barriles de petróleo crudo equivalente</t>
  </si>
  <si>
    <t>Ronda 1.2</t>
  </si>
  <si>
    <t>Aguas Someras Extracción</t>
  </si>
  <si>
    <t>Pilar-Reforma-Akal</t>
  </si>
  <si>
    <t>Plioceno Medio</t>
  </si>
  <si>
    <t>Terciario</t>
  </si>
  <si>
    <t>Cretácico Medio</t>
  </si>
  <si>
    <t>Jurásico</t>
  </si>
  <si>
    <t>Arena y Caliza</t>
  </si>
  <si>
    <t>Aceite pesado</t>
  </si>
  <si>
    <t>Aceite medio</t>
  </si>
  <si>
    <t>Aceite super ligero</t>
  </si>
  <si>
    <t>1 Amoca-Tecoalli-Miztón</t>
  </si>
  <si>
    <t>2 Hokchi</t>
  </si>
  <si>
    <t>3 Xulum</t>
  </si>
  <si>
    <t>4 Ichalkil-Pokoch</t>
  </si>
  <si>
    <t>5 Nak-Misón</t>
  </si>
  <si>
    <t>Promedio 
General</t>
  </si>
  <si>
    <t>API</t>
  </si>
  <si>
    <t>Grados</t>
  </si>
  <si>
    <t>16.5-41.5</t>
  </si>
  <si>
    <t>26.0-30.0</t>
  </si>
  <si>
    <t>28-102</t>
  </si>
  <si>
    <t>28-45</t>
  </si>
  <si>
    <r>
      <t xml:space="preserve">Volumen original </t>
    </r>
    <r>
      <rPr>
        <vertAlign val="superscript"/>
        <sz val="8"/>
        <rFont val="Arial"/>
        <family val="2"/>
      </rPr>
      <t>/2</t>
    </r>
  </si>
  <si>
    <r>
      <t xml:space="preserve">Reservas 1P </t>
    </r>
    <r>
      <rPr>
        <vertAlign val="superscript"/>
        <sz val="8"/>
        <rFont val="Arial"/>
        <family val="2"/>
      </rPr>
      <t>/2</t>
    </r>
  </si>
  <si>
    <r>
      <t xml:space="preserve">Reservas 2P </t>
    </r>
    <r>
      <rPr>
        <vertAlign val="superscript"/>
        <sz val="8"/>
        <rFont val="Arial"/>
        <family val="2"/>
      </rPr>
      <t>/2</t>
    </r>
  </si>
  <si>
    <r>
      <t xml:space="preserve">Reservas 3P </t>
    </r>
    <r>
      <rPr>
        <vertAlign val="superscript"/>
        <sz val="8"/>
        <rFont val="Arial"/>
        <family val="2"/>
      </rPr>
      <t>/2</t>
    </r>
  </si>
  <si>
    <t>Regalía Adicional</t>
  </si>
  <si>
    <r>
      <rPr>
        <vertAlign val="superscript"/>
        <sz val="8"/>
        <color theme="1"/>
        <rFont val="Arial"/>
        <family val="2"/>
      </rPr>
      <t>2/</t>
    </r>
    <r>
      <rPr>
        <sz val="8"/>
        <color theme="1"/>
        <rFont val="Arial"/>
        <family val="2"/>
      </rPr>
      <t xml:space="preserve"> El Volumen Original y las Reservas 1P, 2P y 3P corresponden a la información de Reservas del 1 de enero de 2016.</t>
    </r>
  </si>
  <si>
    <t>Ronda 1.3</t>
  </si>
  <si>
    <t>Terrestre Extracción</t>
  </si>
  <si>
    <t>Campos Burgos, Campos Norte y Campos Sur</t>
  </si>
  <si>
    <t>Barcodón</t>
  </si>
  <si>
    <t>Benavides-Primavera</t>
  </si>
  <si>
    <t>Calibrador</t>
  </si>
  <si>
    <t>Calicanto</t>
  </si>
  <si>
    <t>Carretas</t>
  </si>
  <si>
    <t>Catedral</t>
  </si>
  <si>
    <t>Cuichapa-Poniente</t>
  </si>
  <si>
    <t>Duna</t>
  </si>
  <si>
    <t>Fortuna Nacional</t>
  </si>
  <si>
    <t>La Laja</t>
  </si>
  <si>
    <t>Malva</t>
  </si>
  <si>
    <t>Mareógrafo</t>
  </si>
  <si>
    <t>Mayacaste</t>
  </si>
  <si>
    <t>Moloacán</t>
  </si>
  <si>
    <t>Cuenca</t>
  </si>
  <si>
    <t>Burgos</t>
  </si>
  <si>
    <t>Sureste</t>
  </si>
  <si>
    <t>Tampico-Misantla</t>
  </si>
  <si>
    <t>Estado</t>
  </si>
  <si>
    <t>Tamaulipas</t>
  </si>
  <si>
    <t>Nuevo León</t>
  </si>
  <si>
    <t>Tabasco</t>
  </si>
  <si>
    <t>Chiapas</t>
  </si>
  <si>
    <t>Veracruz</t>
  </si>
  <si>
    <t>Aceite Negro</t>
  </si>
  <si>
    <t>Gas Seco</t>
  </si>
  <si>
    <t>Aceite</t>
  </si>
  <si>
    <t>Gas Húmedo No Asoc</t>
  </si>
  <si>
    <t>Gas y Condensado</t>
  </si>
  <si>
    <t>--</t>
  </si>
  <si>
    <r>
      <t xml:space="preserve">Campos </t>
    </r>
    <r>
      <rPr>
        <vertAlign val="superscript"/>
        <sz val="8"/>
        <rFont val="Arial"/>
        <family val="2"/>
      </rPr>
      <t>/2</t>
    </r>
  </si>
  <si>
    <r>
      <t xml:space="preserve">Volumen original </t>
    </r>
    <r>
      <rPr>
        <vertAlign val="superscript"/>
        <sz val="8"/>
        <rFont val="Arial"/>
        <family val="2"/>
      </rPr>
      <t>/3</t>
    </r>
  </si>
  <si>
    <r>
      <t xml:space="preserve">Reservas 1P </t>
    </r>
    <r>
      <rPr>
        <vertAlign val="superscript"/>
        <sz val="8"/>
        <rFont val="Arial"/>
        <family val="2"/>
      </rPr>
      <t>/3</t>
    </r>
  </si>
  <si>
    <r>
      <t xml:space="preserve">Reservas 2P </t>
    </r>
    <r>
      <rPr>
        <vertAlign val="superscript"/>
        <sz val="8"/>
        <rFont val="Arial"/>
        <family val="2"/>
      </rPr>
      <t>/3</t>
    </r>
  </si>
  <si>
    <r>
      <t xml:space="preserve">Reservas 3P </t>
    </r>
    <r>
      <rPr>
        <vertAlign val="superscript"/>
        <sz val="8"/>
        <rFont val="Arial"/>
        <family val="2"/>
      </rPr>
      <t>/3</t>
    </r>
  </si>
  <si>
    <t>Número de contrato</t>
  </si>
  <si>
    <t>CNH-R01-L03-A1/2015</t>
  </si>
  <si>
    <t>CNH-R01-L03-A2/2015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</si>
  <si>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</si>
  <si>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</si>
  <si>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</si>
  <si>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</si>
  <si>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</si>
  <si>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</si>
  <si>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</si>
  <si>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CNH-R01-L03-A10/2016</t>
  </si>
  <si>
    <t>CNH-R01-L03-A11/2015</t>
  </si>
  <si>
    <t>CNH-R01-L03-A12/2015</t>
  </si>
  <si>
    <t>CNH-R01-L03-A13/2015</t>
  </si>
  <si>
    <t>CNH-R01-L03-A14/2015</t>
  </si>
  <si>
    <t>Diavaz Offshore</t>
  </si>
  <si>
    <t>Nuvoil, en Consorcio con Sistemas Integrales de Compresión, y Constructora Marusa</t>
  </si>
  <si>
    <t>Consorcio Manufacturero Mexicano</t>
  </si>
  <si>
    <t>Grupo Diarqco</t>
  </si>
  <si>
    <t>Strata Campos Maduros</t>
  </si>
  <si>
    <t>Servicios de Extracción Petrolera Lifting de México</t>
  </si>
  <si>
    <t>Construcciones y Servicios Industriales Globales</t>
  </si>
  <si>
    <t>Compañía Petrolera Perseus</t>
  </si>
  <si>
    <t>Desarrolladora Oleum, en Consorcio con Ingeniería, Construcciones y Equipos Conequipos Ing., Industrial Consulting, Marat International, y Constructora Tzaulan</t>
  </si>
  <si>
    <t>Renaissance Oil Corp.</t>
  </si>
  <si>
    <t>Perfolat de México, en Consorcio con Canamex Dutch, y American Oil Tools</t>
  </si>
  <si>
    <t>Lugar ganador</t>
  </si>
  <si>
    <t>Mundo Nuevo</t>
  </si>
  <si>
    <t>Paraíso</t>
  </si>
  <si>
    <t>Paso de Oro</t>
  </si>
  <si>
    <t>Peña Blanca</t>
  </si>
  <si>
    <t>Pontón</t>
  </si>
  <si>
    <t>Ricos</t>
  </si>
  <si>
    <t>San Bernardo</t>
  </si>
  <si>
    <t>Secadero</t>
  </si>
  <si>
    <t>Tajón</t>
  </si>
  <si>
    <t>Tecolutla</t>
  </si>
  <si>
    <t>Topén</t>
  </si>
  <si>
    <t>Total</t>
  </si>
  <si>
    <t>CNH-R01-L03-A15/2015</t>
  </si>
  <si>
    <t>CNH-R01-L03-A16/2015</t>
  </si>
  <si>
    <t>CNH-R01-L03-A17/2016</t>
  </si>
  <si>
    <t>CNH-R01-L03-A18/2015</t>
  </si>
  <si>
    <t>CNH-R01-L03-A19/2016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</si>
  <si>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</si>
  <si>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</si>
  <si>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</si>
  <si>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</si>
  <si>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</si>
  <si>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</si>
  <si>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Tubular Technology, en Consorcio con GX Geoscience Corporation, y Roma Energy Holoding</t>
  </si>
  <si>
    <t>Steel Serv, en Consorcio con Constructora Hostotipaquillo, Desarrollo de Tecnología y Servicios Integrales, y Mercado de Arenas Sílicas</t>
  </si>
  <si>
    <t>Grupo R Exploración y Producción, en Consorcio con Constructora y Arrendadora México</t>
  </si>
  <si>
    <t>Tonalli Energía</t>
  </si>
  <si>
    <r>
      <rPr>
        <vertAlign val="superscript"/>
        <sz val="8"/>
        <color theme="1"/>
        <rFont val="Arial"/>
        <family val="2"/>
      </rPr>
      <t>2/</t>
    </r>
    <r>
      <rPr>
        <sz val="8"/>
        <color theme="1"/>
        <rFont val="Arial"/>
        <family val="2"/>
      </rPr>
      <t xml:space="preserve"> El campo se enuncia de forma indicativa y su ubicación podría no coincidir completamente con el área contractual.</t>
    </r>
  </si>
  <si>
    <r>
      <rPr>
        <vertAlign val="superscript"/>
        <sz val="8"/>
        <color theme="1"/>
        <rFont val="Arial"/>
        <family val="2"/>
      </rPr>
      <t>3/</t>
    </r>
    <r>
      <rPr>
        <sz val="8"/>
        <color theme="1"/>
        <rFont val="Arial"/>
        <family val="2"/>
      </rPr>
      <t xml:space="preserve"> El Volumen Original y las Reservas 1P, 2P y 3P corresponden a la información de Reservas del 1 de enero de 2016.</t>
    </r>
  </si>
  <si>
    <t>Cretácico (Inferior, Medio y Superior)</t>
  </si>
  <si>
    <t>Dolomía, Arenisca</t>
  </si>
  <si>
    <t>Caliza, Arena</t>
  </si>
  <si>
    <t>Aceite superligero</t>
  </si>
  <si>
    <t>Licencia</t>
  </si>
  <si>
    <t>Ronda 1.4</t>
  </si>
  <si>
    <t>Aguas Profundas Exploración y Extracción</t>
  </si>
  <si>
    <t>Golfo de México Profundo</t>
  </si>
  <si>
    <t>43,980 MMUSD</t>
  </si>
  <si>
    <t>Cinturón Plegado Perdido</t>
  </si>
  <si>
    <t>Cuenca Salina</t>
  </si>
  <si>
    <t>Paleógeno</t>
  </si>
  <si>
    <t>Neógeno</t>
  </si>
  <si>
    <t>Mesozoico</t>
  </si>
  <si>
    <t>Jurásico Superior, Cretácico fracturado</t>
  </si>
  <si>
    <t>Arena grano medio y fino</t>
  </si>
  <si>
    <t xml:space="preserve">Caliza fracturada, Brechas, Packstone/Grainstone </t>
  </si>
  <si>
    <t>Perdido 1</t>
  </si>
  <si>
    <t>Perdido 2</t>
  </si>
  <si>
    <t>Perdido 3</t>
  </si>
  <si>
    <t>Perdido 4</t>
  </si>
  <si>
    <t>Cuenca Salina 1</t>
  </si>
  <si>
    <t>Cuenca Salina 2</t>
  </si>
  <si>
    <t>Cuenca Salina 3</t>
  </si>
  <si>
    <t>Cuenca Salina 4</t>
  </si>
  <si>
    <t>Cuenca Salina 5</t>
  </si>
  <si>
    <t>Cuenca Salina 6</t>
  </si>
  <si>
    <t>Salina del Bravo</t>
  </si>
  <si>
    <t>Neógeno Paleógeno</t>
  </si>
  <si>
    <t>Paleógeno, Neógeno</t>
  </si>
  <si>
    <t>Neógeno, Paleógeno</t>
  </si>
  <si>
    <t>Mesozoico, Neógeno</t>
  </si>
  <si>
    <t>Mesozoico, Paleógeno, Neógeno</t>
  </si>
  <si>
    <t>Neógeno, Jurásico Superior, Paleógeno</t>
  </si>
  <si>
    <t>Paleógeno, Cretácico Fracturado, Neógeno</t>
  </si>
  <si>
    <t>Neógeno, Cretácico Fracturado</t>
  </si>
  <si>
    <t>Neógeno, Cretácico Fracturado, Jurásico Superior</t>
  </si>
  <si>
    <t>Litología</t>
  </si>
  <si>
    <t>Arena Grano Medio y Fino</t>
  </si>
  <si>
    <t>Arena Grano Medio, Caliza Fracturada, Packstone/Grainstone de oolitas</t>
  </si>
  <si>
    <t>Arena Grano Medio y Fino, Brecha</t>
  </si>
  <si>
    <t>Arena Grano Medio y  Fino, Packstone/Grainstone de oolitas</t>
  </si>
  <si>
    <t>Arena Grano Medio y Fino, Caliza Fracturada</t>
  </si>
  <si>
    <t>Arena Grano Medio, Caliza Fracturada</t>
  </si>
  <si>
    <t>Gas Húmedo</t>
  </si>
  <si>
    <t>Tirante de Agua</t>
  </si>
  <si>
    <t>604-3,237</t>
  </si>
  <si>
    <t>849-3,237</t>
  </si>
  <si>
    <t>0.34-0.39</t>
  </si>
  <si>
    <t>0.21-0.61</t>
  </si>
  <si>
    <t>0.19-0.38</t>
  </si>
  <si>
    <t>0.18-0.35</t>
  </si>
  <si>
    <t>0.13-0.48</t>
  </si>
  <si>
    <t>0.11-0.32</t>
  </si>
  <si>
    <t>0.12-0.56</t>
  </si>
  <si>
    <t>0.15-.026</t>
  </si>
  <si>
    <t>0.13-0.30</t>
  </si>
  <si>
    <t>0.10-0.35</t>
  </si>
  <si>
    <t>0.10-0.61</t>
  </si>
  <si>
    <t>0.12-0.61</t>
  </si>
  <si>
    <t>CNH-R01-L04-A1.CPP/2016</t>
  </si>
  <si>
    <t>CNH-R01-L04-A2.CPP/2016</t>
  </si>
  <si>
    <t>CNH-R01-L04-A3.CPP/2016</t>
  </si>
  <si>
    <t>CNH-R01-L04-A4.CPP/2016</t>
  </si>
  <si>
    <t>CNH-R01-L04-A1.CS/2016</t>
  </si>
  <si>
    <t>CNH-R01-L04-A3.CS/2016</t>
  </si>
  <si>
    <t>CNH-R01-L04-A4.CS/2016</t>
  </si>
  <si>
    <t>CNH-R01-L04-A5.CS/2016</t>
  </si>
  <si>
    <t>10/03/2017</t>
  </si>
  <si>
    <t>28/02/2017</t>
  </si>
  <si>
    <t>China Offshore Oil Corporation E&amp;P Mexico</t>
  </si>
  <si>
    <t>Total y ExxonMobil</t>
  </si>
  <si>
    <t>Chevron,
 Pemex e Inpex</t>
  </si>
  <si>
    <t>China Offshore
 Oil Corporation E&amp;P Mexico</t>
  </si>
  <si>
    <t>Statoil, BP y Total</t>
  </si>
  <si>
    <t>Desierto</t>
  </si>
  <si>
    <t>PC Carigali y Sierra</t>
  </si>
  <si>
    <t>Murphy, Ophir, PC Carigali y Sierra</t>
  </si>
  <si>
    <t>-</t>
  </si>
  <si>
    <t>No adjudicado</t>
  </si>
  <si>
    <t>Sierra Oil &amp; Gas, Talos Energy, Premier Oil</t>
  </si>
  <si>
    <t>ENI</t>
  </si>
  <si>
    <t>Pan American Energy, E&amp;P HS</t>
  </si>
  <si>
    <t>Fieldwood Energy, Petrobal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</si>
</sst>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2" tint="-0.499984740745262"/>
      <name val="Arial"/>
      <family val="2"/>
    </font>
    <font>
      <b/>
      <sz val="9"/>
      <color theme="0"/>
      <name val="Arial"/>
      <family val="2"/>
    </font>
    <font>
      <sz val="9"/>
      <color theme="2" tint="-0.74999237037263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2" tint="-0.749992370372631"/>
      <name val="Arial"/>
      <family val="2"/>
    </font>
    <font>
      <sz val="9"/>
      <color theme="1"/>
      <name val="Arial"/>
      <family val="2"/>
    </font>
    <font>
      <b/>
      <sz val="22"/>
      <color theme="2" tint="-0.499984740745262"/>
      <name val="Arial"/>
      <family val="2"/>
    </font>
    <font>
      <b/>
      <sz val="11"/>
      <color theme="0"/>
      <name val="Arial"/>
      <family val="2"/>
    </font>
    <font>
      <sz val="11"/>
      <color theme="2" tint="-0.749992370372631"/>
      <name val="Arial"/>
      <family val="2"/>
    </font>
    <font>
      <b/>
      <sz val="10"/>
      <color theme="0"/>
      <name val="Arial"/>
      <family val="2"/>
    </font>
    <font>
      <sz val="10"/>
      <color theme="2" tint="-0.74999237037263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BA0C2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DEDED"/>
        <bgColor indexed="64"/>
      </patternFill>
    </fill>
    <fill>
      <patternFill patternType="solid">
        <fgColor rgb="FF005C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double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6" fillId="0" borderId="0" xfId="0" applyFont="1"/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164" fontId="8" fillId="7" borderId="14" xfId="0" applyNumberFormat="1" applyFont="1" applyFill="1" applyBorder="1" applyAlignment="1">
      <alignment horizontal="left" vertical="center" wrapText="1"/>
    </xf>
    <xf numFmtId="164" fontId="8" fillId="8" borderId="15" xfId="0" applyNumberFormat="1" applyFont="1" applyFill="1" applyBorder="1" applyAlignment="1">
      <alignment horizontal="center" vertical="center" wrapText="1"/>
    </xf>
    <xf numFmtId="164" fontId="8" fillId="7" borderId="0" xfId="0" applyNumberFormat="1" applyFont="1" applyFill="1" applyBorder="1" applyAlignment="1">
      <alignment horizontal="center" vertical="center" wrapText="1"/>
    </xf>
    <xf numFmtId="164" fontId="8" fillId="8" borderId="0" xfId="0" applyNumberFormat="1" applyFont="1" applyFill="1" applyBorder="1" applyAlignment="1">
      <alignment horizontal="center" vertical="center" wrapText="1"/>
    </xf>
    <xf numFmtId="3" fontId="8" fillId="8" borderId="16" xfId="0" applyNumberFormat="1" applyFont="1" applyFill="1" applyBorder="1" applyAlignment="1">
      <alignment horizontal="center" vertical="center" wrapText="1"/>
    </xf>
    <xf numFmtId="3" fontId="10" fillId="7" borderId="17" xfId="0" applyNumberFormat="1" applyFont="1" applyFill="1" applyBorder="1" applyAlignment="1">
      <alignment horizontal="center" vertical="center" wrapText="1"/>
    </xf>
    <xf numFmtId="3" fontId="10" fillId="7" borderId="18" xfId="0" applyNumberFormat="1" applyFont="1" applyFill="1" applyBorder="1" applyAlignment="1">
      <alignment horizontal="center" vertical="center" wrapText="1"/>
    </xf>
    <xf numFmtId="3" fontId="10" fillId="8" borderId="19" xfId="0" applyNumberFormat="1" applyFont="1" applyFill="1" applyBorder="1" applyAlignment="1">
      <alignment horizontal="center" vertical="center" wrapText="1"/>
    </xf>
    <xf numFmtId="164" fontId="8" fillId="7" borderId="20" xfId="0" applyNumberFormat="1" applyFont="1" applyFill="1" applyBorder="1" applyAlignment="1">
      <alignment horizontal="left" vertical="center" wrapText="1"/>
    </xf>
    <xf numFmtId="164" fontId="8" fillId="8" borderId="16" xfId="0" applyNumberFormat="1" applyFont="1" applyFill="1" applyBorder="1" applyAlignment="1">
      <alignment horizontal="center" vertical="center" wrapText="1"/>
    </xf>
    <xf numFmtId="3" fontId="8" fillId="7" borderId="16" xfId="0" applyNumberFormat="1" applyFont="1" applyFill="1" applyBorder="1" applyAlignment="1">
      <alignment horizontal="center" vertical="center" wrapText="1"/>
    </xf>
    <xf numFmtId="3" fontId="10" fillId="7" borderId="21" xfId="0" applyNumberFormat="1" applyFont="1" applyFill="1" applyBorder="1" applyAlignment="1">
      <alignment horizontal="center" vertical="center" wrapText="1"/>
    </xf>
    <xf numFmtId="3" fontId="10" fillId="7" borderId="16" xfId="0" applyNumberFormat="1" applyFont="1" applyFill="1" applyBorder="1" applyAlignment="1">
      <alignment horizontal="center" vertical="center" wrapText="1"/>
    </xf>
    <xf numFmtId="3" fontId="10" fillId="8" borderId="22" xfId="0" applyNumberFormat="1" applyFont="1" applyFill="1" applyBorder="1" applyAlignment="1">
      <alignment horizontal="center" vertical="center" wrapText="1"/>
    </xf>
    <xf numFmtId="165" fontId="8" fillId="7" borderId="16" xfId="1" applyNumberFormat="1" applyFont="1" applyFill="1" applyBorder="1" applyAlignment="1">
      <alignment horizontal="center" vertical="center" wrapText="1"/>
    </xf>
    <xf numFmtId="165" fontId="8" fillId="8" borderId="16" xfId="1" applyNumberFormat="1" applyFont="1" applyFill="1" applyBorder="1" applyAlignment="1">
      <alignment horizontal="center" vertical="center" wrapText="1"/>
    </xf>
    <xf numFmtId="43" fontId="10" fillId="7" borderId="21" xfId="1" applyFont="1" applyFill="1" applyBorder="1" applyAlignment="1">
      <alignment horizontal="center" vertical="center" wrapText="1"/>
    </xf>
    <xf numFmtId="43" fontId="10" fillId="7" borderId="16" xfId="1" applyFont="1" applyFill="1" applyBorder="1" applyAlignment="1">
      <alignment horizontal="center" vertical="center" wrapText="1"/>
    </xf>
    <xf numFmtId="165" fontId="10" fillId="8" borderId="22" xfId="1" applyNumberFormat="1" applyFont="1" applyFill="1" applyBorder="1" applyAlignment="1">
      <alignment horizontal="center" vertical="center" wrapText="1"/>
    </xf>
    <xf numFmtId="164" fontId="8" fillId="7" borderId="16" xfId="0" applyNumberFormat="1" applyFont="1" applyFill="1" applyBorder="1" applyAlignment="1">
      <alignment horizontal="center" vertical="center" wrapText="1"/>
    </xf>
    <xf numFmtId="164" fontId="8" fillId="8" borderId="23" xfId="0" applyNumberFormat="1" applyFont="1" applyFill="1" applyBorder="1" applyAlignment="1">
      <alignment horizontal="center" vertical="center" wrapText="1"/>
    </xf>
    <xf numFmtId="164" fontId="10" fillId="7" borderId="21" xfId="0" applyNumberFormat="1" applyFont="1" applyFill="1" applyBorder="1" applyAlignment="1">
      <alignment horizontal="center" vertical="center" wrapText="1"/>
    </xf>
    <xf numFmtId="164" fontId="10" fillId="7" borderId="16" xfId="0" applyNumberFormat="1" applyFont="1" applyFill="1" applyBorder="1" applyAlignment="1">
      <alignment horizontal="center" vertical="center" wrapText="1"/>
    </xf>
    <xf numFmtId="164" fontId="10" fillId="8" borderId="22" xfId="0" applyNumberFormat="1" applyFont="1" applyFill="1" applyBorder="1" applyAlignment="1">
      <alignment horizontal="center" vertical="center" wrapText="1"/>
    </xf>
    <xf numFmtId="164" fontId="8" fillId="8" borderId="16" xfId="0" applyNumberFormat="1" applyFont="1" applyFill="1" applyBorder="1" applyAlignment="1">
      <alignment horizontal="center" vertical="center"/>
    </xf>
    <xf numFmtId="3" fontId="8" fillId="7" borderId="16" xfId="0" applyNumberFormat="1" applyFont="1" applyFill="1" applyBorder="1" applyAlignment="1">
      <alignment horizontal="center" vertical="center"/>
    </xf>
    <xf numFmtId="3" fontId="8" fillId="8" borderId="16" xfId="0" applyNumberFormat="1" applyFont="1" applyFill="1" applyBorder="1" applyAlignment="1">
      <alignment horizontal="center" vertical="center"/>
    </xf>
    <xf numFmtId="3" fontId="10" fillId="7" borderId="21" xfId="0" applyNumberFormat="1" applyFont="1" applyFill="1" applyBorder="1" applyAlignment="1">
      <alignment horizontal="center" vertical="center"/>
    </xf>
    <xf numFmtId="3" fontId="10" fillId="7" borderId="16" xfId="0" applyNumberFormat="1" applyFont="1" applyFill="1" applyBorder="1" applyAlignment="1">
      <alignment horizontal="center" vertical="center"/>
    </xf>
    <xf numFmtId="3" fontId="8" fillId="7" borderId="24" xfId="0" applyNumberFormat="1" applyFont="1" applyFill="1" applyBorder="1" applyAlignment="1">
      <alignment horizontal="left" vertical="center" wrapText="1"/>
    </xf>
    <xf numFmtId="164" fontId="8" fillId="8" borderId="25" xfId="0" applyNumberFormat="1" applyFont="1" applyFill="1" applyBorder="1" applyAlignment="1">
      <alignment horizontal="center" vertical="center" wrapText="1"/>
    </xf>
    <xf numFmtId="3" fontId="8" fillId="7" borderId="25" xfId="0" applyNumberFormat="1" applyFont="1" applyFill="1" applyBorder="1" applyAlignment="1">
      <alignment horizontal="center" vertical="center"/>
    </xf>
    <xf numFmtId="3" fontId="8" fillId="8" borderId="25" xfId="0" applyNumberFormat="1" applyFont="1" applyFill="1" applyBorder="1" applyAlignment="1">
      <alignment horizontal="center" vertical="center"/>
    </xf>
    <xf numFmtId="3" fontId="10" fillId="7" borderId="26" xfId="0" applyNumberFormat="1" applyFont="1" applyFill="1" applyBorder="1" applyAlignment="1">
      <alignment horizontal="center" vertical="center"/>
    </xf>
    <xf numFmtId="3" fontId="10" fillId="7" borderId="25" xfId="0" applyNumberFormat="1" applyFont="1" applyFill="1" applyBorder="1" applyAlignment="1">
      <alignment horizontal="center" vertical="center"/>
    </xf>
    <xf numFmtId="165" fontId="10" fillId="8" borderId="2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8" fillId="7" borderId="28" xfId="0" applyNumberFormat="1" applyFont="1" applyFill="1" applyBorder="1" applyAlignment="1">
      <alignment horizontal="left" vertical="center" wrapText="1"/>
    </xf>
    <xf numFmtId="164" fontId="8" fillId="2" borderId="29" xfId="0" applyNumberFormat="1" applyFont="1" applyFill="1" applyBorder="1" applyAlignment="1">
      <alignment horizontal="center" vertical="center"/>
    </xf>
    <xf numFmtId="3" fontId="8" fillId="7" borderId="29" xfId="0" applyNumberFormat="1" applyFont="1" applyFill="1" applyBorder="1" applyAlignment="1">
      <alignment horizontal="center" vertical="center" wrapText="1"/>
    </xf>
    <xf numFmtId="3" fontId="8" fillId="2" borderId="29" xfId="0" applyNumberFormat="1" applyFont="1" applyFill="1" applyBorder="1" applyAlignment="1">
      <alignment horizontal="center" vertical="center" wrapText="1"/>
    </xf>
    <xf numFmtId="3" fontId="8" fillId="2" borderId="30" xfId="0" applyNumberFormat="1" applyFont="1" applyFill="1" applyBorder="1" applyAlignment="1">
      <alignment horizontal="center" vertical="center" wrapText="1"/>
    </xf>
    <xf numFmtId="3" fontId="8" fillId="7" borderId="31" xfId="0" applyNumberFormat="1" applyFont="1" applyFill="1" applyBorder="1" applyAlignment="1">
      <alignment horizontal="left" vertical="center" wrapText="1"/>
    </xf>
    <xf numFmtId="164" fontId="8" fillId="2" borderId="32" xfId="0" applyNumberFormat="1" applyFont="1" applyFill="1" applyBorder="1" applyAlignment="1">
      <alignment horizontal="center" vertical="center"/>
    </xf>
    <xf numFmtId="3" fontId="8" fillId="7" borderId="32" xfId="0" applyNumberFormat="1" applyFont="1" applyFill="1" applyBorder="1" applyAlignment="1">
      <alignment horizontal="center" vertical="center"/>
    </xf>
    <xf numFmtId="14" fontId="8" fillId="2" borderId="32" xfId="0" applyNumberFormat="1" applyFont="1" applyFill="1" applyBorder="1" applyAlignment="1">
      <alignment horizontal="center" vertical="center" wrapText="1"/>
    </xf>
    <xf numFmtId="3" fontId="8" fillId="7" borderId="32" xfId="0" applyNumberFormat="1" applyFont="1" applyFill="1" applyBorder="1" applyAlignment="1">
      <alignment horizontal="center" vertical="center" wrapText="1"/>
    </xf>
    <xf numFmtId="14" fontId="8" fillId="7" borderId="32" xfId="0" applyNumberFormat="1" applyFont="1" applyFill="1" applyBorder="1" applyAlignment="1">
      <alignment horizontal="center" vertical="center" wrapText="1"/>
    </xf>
    <xf numFmtId="14" fontId="8" fillId="2" borderId="33" xfId="0" applyNumberFormat="1" applyFont="1" applyFill="1" applyBorder="1" applyAlignment="1">
      <alignment horizontal="center" vertical="center" wrapText="1"/>
    </xf>
    <xf numFmtId="3" fontId="8" fillId="2" borderId="32" xfId="0" applyNumberFormat="1" applyFont="1" applyFill="1" applyBorder="1" applyAlignment="1">
      <alignment horizontal="center" vertical="center" wrapText="1"/>
    </xf>
    <xf numFmtId="3" fontId="8" fillId="2" borderId="32" xfId="0" applyNumberFormat="1" applyFont="1" applyFill="1" applyBorder="1" applyAlignment="1">
      <alignment horizontal="center" vertical="center"/>
    </xf>
    <xf numFmtId="164" fontId="8" fillId="7" borderId="34" xfId="0" applyNumberFormat="1" applyFont="1" applyFill="1" applyBorder="1" applyAlignment="1">
      <alignment horizontal="left" vertical="center" wrapText="1"/>
    </xf>
    <xf numFmtId="164" fontId="8" fillId="2" borderId="35" xfId="0" applyNumberFormat="1" applyFont="1" applyFill="1" applyBorder="1" applyAlignment="1">
      <alignment horizontal="center" vertical="center" wrapText="1"/>
    </xf>
    <xf numFmtId="3" fontId="8" fillId="7" borderId="35" xfId="0" applyNumberFormat="1" applyFont="1" applyFill="1" applyBorder="1" applyAlignment="1">
      <alignment horizontal="center" vertical="center"/>
    </xf>
    <xf numFmtId="4" fontId="8" fillId="2" borderId="35" xfId="0" applyNumberFormat="1" applyFont="1" applyFill="1" applyBorder="1" applyAlignment="1">
      <alignment horizontal="center" vertical="center" wrapText="1"/>
    </xf>
    <xf numFmtId="3" fontId="8" fillId="7" borderId="35" xfId="0" applyNumberFormat="1" applyFont="1" applyFill="1" applyBorder="1" applyAlignment="1">
      <alignment horizontal="center" vertical="center" wrapText="1"/>
    </xf>
    <xf numFmtId="14" fontId="8" fillId="2" borderId="35" xfId="0" applyNumberFormat="1" applyFont="1" applyFill="1" applyBorder="1" applyAlignment="1">
      <alignment horizontal="center" vertical="center" wrapText="1"/>
    </xf>
    <xf numFmtId="4" fontId="8" fillId="7" borderId="35" xfId="0" applyNumberFormat="1" applyFont="1" applyFill="1" applyBorder="1" applyAlignment="1">
      <alignment horizontal="center" vertical="center"/>
    </xf>
    <xf numFmtId="14" fontId="8" fillId="2" borderId="36" xfId="0" applyNumberFormat="1" applyFont="1" applyFill="1" applyBorder="1" applyAlignment="1">
      <alignment horizontal="center" vertical="center" wrapText="1"/>
    </xf>
    <xf numFmtId="14" fontId="13" fillId="0" borderId="0" xfId="2" applyNumberFormat="1" applyFont="1" applyFill="1" applyBorder="1" applyAlignment="1">
      <alignment horizontal="center" vertical="center"/>
    </xf>
    <xf numFmtId="0" fontId="7" fillId="3" borderId="37" xfId="2" applyFont="1" applyFill="1" applyBorder="1" applyAlignment="1">
      <alignment horizontal="center" vertical="center"/>
    </xf>
    <xf numFmtId="14" fontId="13" fillId="0" borderId="38" xfId="2" applyNumberFormat="1" applyFont="1" applyFill="1" applyBorder="1" applyAlignment="1">
      <alignment horizontal="center" vertical="center"/>
    </xf>
    <xf numFmtId="3" fontId="13" fillId="0" borderId="0" xfId="2" applyNumberFormat="1" applyFont="1" applyFill="1" applyBorder="1" applyAlignment="1">
      <alignment horizontal="center" vertical="center"/>
    </xf>
    <xf numFmtId="0" fontId="7" fillId="3" borderId="38" xfId="2" applyFont="1" applyFill="1" applyBorder="1" applyAlignment="1">
      <alignment horizontal="center" vertical="center"/>
    </xf>
    <xf numFmtId="3" fontId="13" fillId="5" borderId="38" xfId="2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3" borderId="38" xfId="2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3" fontId="13" fillId="0" borderId="38" xfId="2" applyNumberFormat="1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2" fillId="0" borderId="0" xfId="0" applyFont="1" applyBorder="1"/>
    <xf numFmtId="0" fontId="7" fillId="3" borderId="39" xfId="2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64" fontId="8" fillId="8" borderId="15" xfId="0" applyNumberFormat="1" applyFont="1" applyFill="1" applyBorder="1" applyAlignment="1">
      <alignment horizontal="center" vertical="center"/>
    </xf>
    <xf numFmtId="164" fontId="8" fillId="7" borderId="15" xfId="0" applyNumberFormat="1" applyFont="1" applyFill="1" applyBorder="1" applyAlignment="1">
      <alignment horizontal="center" vertical="center" wrapText="1"/>
    </xf>
    <xf numFmtId="164" fontId="10" fillId="8" borderId="17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8" borderId="40" xfId="0" applyNumberFormat="1" applyFont="1" applyFill="1" applyBorder="1" applyAlignment="1">
      <alignment horizontal="center" vertical="center"/>
    </xf>
    <xf numFmtId="164" fontId="10" fillId="8" borderId="21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8" borderId="22" xfId="0" applyNumberFormat="1" applyFont="1" applyFill="1" applyBorder="1" applyAlignment="1">
      <alignment horizontal="center" vertical="center"/>
    </xf>
    <xf numFmtId="3" fontId="10" fillId="8" borderId="21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8" borderId="22" xfId="0" applyNumberFormat="1" applyFont="1" applyFill="1" applyBorder="1" applyAlignment="1">
      <alignment horizontal="center" vertical="center"/>
    </xf>
    <xf numFmtId="164" fontId="8" fillId="7" borderId="24" xfId="0" applyNumberFormat="1" applyFont="1" applyFill="1" applyBorder="1" applyAlignment="1">
      <alignment horizontal="left" vertical="center" wrapText="1"/>
    </xf>
    <xf numFmtId="3" fontId="10" fillId="8" borderId="26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8" borderId="27" xfId="0" applyNumberFormat="1" applyFont="1" applyFill="1" applyBorder="1" applyAlignment="1">
      <alignment horizontal="center" vertical="center"/>
    </xf>
    <xf numFmtId="3" fontId="8" fillId="7" borderId="14" xfId="0" applyNumberFormat="1" applyFont="1" applyFill="1" applyBorder="1" applyAlignment="1">
      <alignment horizontal="left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4" fontId="8" fillId="7" borderId="15" xfId="0" applyNumberFormat="1" applyFont="1" applyFill="1" applyBorder="1" applyAlignment="1">
      <alignment horizontal="center" vertical="center" wrapText="1"/>
    </xf>
    <xf numFmtId="14" fontId="8" fillId="2" borderId="15" xfId="0" applyNumberFormat="1" applyFont="1" applyFill="1" applyBorder="1" applyAlignment="1">
      <alignment horizontal="center" vertical="center" wrapText="1"/>
    </xf>
    <xf numFmtId="14" fontId="8" fillId="7" borderId="40" xfId="0" applyNumberFormat="1" applyFont="1" applyFill="1" applyBorder="1" applyAlignment="1">
      <alignment horizontal="center" vertical="center" wrapText="1"/>
    </xf>
    <xf numFmtId="3" fontId="8" fillId="7" borderId="20" xfId="0" applyNumberFormat="1" applyFont="1" applyFill="1" applyBorder="1" applyAlignment="1">
      <alignment horizontal="left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4" fontId="8" fillId="7" borderId="16" xfId="0" applyNumberFormat="1" applyFont="1" applyFill="1" applyBorder="1" applyAlignment="1">
      <alignment horizontal="center" vertical="center"/>
    </xf>
    <xf numFmtId="14" fontId="8" fillId="2" borderId="16" xfId="0" applyNumberFormat="1" applyFont="1" applyFill="1" applyBorder="1" applyAlignment="1">
      <alignment horizontal="center" vertical="center"/>
    </xf>
    <xf numFmtId="14" fontId="8" fillId="7" borderId="22" xfId="0" applyNumberFormat="1" applyFont="1" applyFill="1" applyBorder="1" applyAlignment="1">
      <alignment horizontal="center" vertical="center"/>
    </xf>
    <xf numFmtId="0" fontId="8" fillId="7" borderId="16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 wrapText="1"/>
    </xf>
    <xf numFmtId="0" fontId="8" fillId="7" borderId="25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14" fontId="8" fillId="7" borderId="25" xfId="0" applyNumberFormat="1" applyFont="1" applyFill="1" applyBorder="1" applyAlignment="1">
      <alignment horizontal="center" vertical="center"/>
    </xf>
    <xf numFmtId="14" fontId="8" fillId="7" borderId="27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/>
    </xf>
    <xf numFmtId="164" fontId="8" fillId="8" borderId="40" xfId="0" applyNumberFormat="1" applyFont="1" applyFill="1" applyBorder="1" applyAlignment="1">
      <alignment horizontal="center" vertical="center" wrapText="1"/>
    </xf>
    <xf numFmtId="164" fontId="8" fillId="8" borderId="22" xfId="0" applyNumberFormat="1" applyFont="1" applyFill="1" applyBorder="1" applyAlignment="1">
      <alignment horizontal="center" vertical="center" wrapText="1"/>
    </xf>
    <xf numFmtId="3" fontId="8" fillId="8" borderId="22" xfId="0" applyNumberFormat="1" applyFont="1" applyFill="1" applyBorder="1" applyAlignment="1">
      <alignment horizontal="center" vertical="center" wrapText="1"/>
    </xf>
    <xf numFmtId="164" fontId="8" fillId="7" borderId="16" xfId="0" applyNumberFormat="1" applyFont="1" applyFill="1" applyBorder="1" applyAlignment="1">
      <alignment horizontal="center" vertical="center"/>
    </xf>
    <xf numFmtId="164" fontId="8" fillId="8" borderId="22" xfId="0" applyNumberFormat="1" applyFont="1" applyFill="1" applyBorder="1" applyAlignment="1">
      <alignment horizontal="center" vertical="center"/>
    </xf>
    <xf numFmtId="3" fontId="8" fillId="8" borderId="2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8" fillId="2" borderId="4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8" fillId="2" borderId="16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/>
    </xf>
    <xf numFmtId="4" fontId="8" fillId="7" borderId="25" xfId="0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4" fontId="8" fillId="7" borderId="25" xfId="0" applyNumberFormat="1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>
      <alignment horizontal="center" vertical="center" wrapText="1"/>
    </xf>
    <xf numFmtId="164" fontId="8" fillId="7" borderId="40" xfId="0" applyNumberFormat="1" applyFont="1" applyFill="1" applyBorder="1" applyAlignment="1">
      <alignment horizontal="center" vertical="center" wrapText="1"/>
    </xf>
    <xf numFmtId="164" fontId="10" fillId="8" borderId="14" xfId="0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164" fontId="8" fillId="7" borderId="22" xfId="0" applyNumberFormat="1" applyFont="1" applyFill="1" applyBorder="1" applyAlignment="1">
      <alignment horizontal="center" vertical="center" wrapText="1"/>
    </xf>
    <xf numFmtId="164" fontId="10" fillId="8" borderId="20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3" fontId="8" fillId="7" borderId="22" xfId="0" applyNumberFormat="1" applyFont="1" applyFill="1" applyBorder="1" applyAlignment="1">
      <alignment horizontal="center" vertical="center" wrapText="1"/>
    </xf>
    <xf numFmtId="3" fontId="10" fillId="8" borderId="20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8" fillId="7" borderId="25" xfId="0" applyNumberFormat="1" applyFont="1" applyFill="1" applyBorder="1" applyAlignment="1">
      <alignment horizontal="center" vertical="center" wrapText="1"/>
    </xf>
    <xf numFmtId="3" fontId="8" fillId="8" borderId="25" xfId="0" applyNumberFormat="1" applyFont="1" applyFill="1" applyBorder="1" applyAlignment="1">
      <alignment horizontal="center" vertical="center" wrapText="1"/>
    </xf>
    <xf numFmtId="3" fontId="8" fillId="7" borderId="27" xfId="0" applyNumberFormat="1" applyFont="1" applyFill="1" applyBorder="1" applyAlignment="1">
      <alignment horizontal="center" vertical="center" wrapText="1"/>
    </xf>
    <xf numFmtId="3" fontId="10" fillId="8" borderId="24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 wrapText="1"/>
    </xf>
    <xf numFmtId="14" fontId="8" fillId="7" borderId="16" xfId="0" applyNumberFormat="1" applyFont="1" applyFill="1" applyBorder="1" applyAlignment="1">
      <alignment horizontal="center" vertical="center" wrapText="1"/>
    </xf>
    <xf numFmtId="4" fontId="8" fillId="7" borderId="27" xfId="0" applyNumberFormat="1" applyFont="1" applyFill="1" applyBorder="1" applyAlignment="1">
      <alignment horizontal="center" vertical="center" wrapText="1"/>
    </xf>
    <xf numFmtId="0" fontId="16" fillId="3" borderId="37" xfId="2" applyFont="1" applyFill="1" applyBorder="1" applyAlignment="1">
      <alignment horizontal="center" vertical="center" wrapText="1"/>
    </xf>
    <xf numFmtId="0" fontId="16" fillId="3" borderId="38" xfId="2" applyFont="1" applyFill="1" applyBorder="1" applyAlignment="1">
      <alignment horizontal="center" vertical="center" wrapText="1"/>
    </xf>
    <xf numFmtId="0" fontId="16" fillId="3" borderId="39" xfId="2" applyFont="1" applyFill="1" applyBorder="1" applyAlignment="1">
      <alignment horizontal="center" vertical="center" wrapText="1"/>
    </xf>
    <xf numFmtId="164" fontId="10" fillId="7" borderId="17" xfId="0" applyNumberFormat="1" applyFont="1" applyFill="1" applyBorder="1" applyAlignment="1">
      <alignment horizontal="center" vertical="center" wrapText="1"/>
    </xf>
    <xf numFmtId="164" fontId="10" fillId="7" borderId="15" xfId="0" applyNumberFormat="1" applyFont="1" applyFill="1" applyBorder="1" applyAlignment="1">
      <alignment horizontal="center" vertical="center" wrapText="1"/>
    </xf>
    <xf numFmtId="164" fontId="10" fillId="8" borderId="40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8" fillId="7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/>
    </xf>
    <xf numFmtId="0" fontId="8" fillId="2" borderId="16" xfId="0" quotePrefix="1" applyNumberFormat="1" applyFont="1" applyFill="1" applyBorder="1" applyAlignment="1">
      <alignment horizontal="center" vertical="center"/>
    </xf>
    <xf numFmtId="0" fontId="8" fillId="2" borderId="22" xfId="0" quotePrefix="1" applyNumberFormat="1" applyFont="1" applyFill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/>
    </xf>
    <xf numFmtId="0" fontId="8" fillId="7" borderId="25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3" fontId="5" fillId="5" borderId="0" xfId="2" applyNumberFormat="1" applyFont="1" applyFill="1" applyBorder="1" applyAlignment="1">
      <alignment horizontal="center"/>
    </xf>
    <xf numFmtId="3" fontId="5" fillId="5" borderId="4" xfId="2" applyNumberFormat="1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3" borderId="5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7" fillId="3" borderId="38" xfId="2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0" fontId="16" fillId="3" borderId="3" xfId="2" applyFont="1" applyFill="1" applyBorder="1" applyAlignment="1">
      <alignment horizontal="center" vertical="center" wrapText="1"/>
    </xf>
    <xf numFmtId="14" fontId="17" fillId="0" borderId="0" xfId="2" applyNumberFormat="1" applyFont="1" applyFill="1" applyBorder="1" applyAlignment="1">
      <alignment horizontal="center" vertical="center" wrapText="1"/>
    </xf>
    <xf numFmtId="14" fontId="17" fillId="0" borderId="4" xfId="2" applyNumberFormat="1" applyFont="1" applyFill="1" applyBorder="1" applyAlignment="1">
      <alignment horizontal="center" vertical="center" wrapText="1"/>
    </xf>
    <xf numFmtId="3" fontId="17" fillId="5" borderId="0" xfId="2" applyNumberFormat="1" applyFont="1" applyFill="1" applyBorder="1" applyAlignment="1">
      <alignment horizontal="center" vertical="center" wrapText="1"/>
    </xf>
    <xf numFmtId="3" fontId="17" fillId="5" borderId="4" xfId="2" applyNumberFormat="1" applyFont="1" applyFill="1" applyBorder="1" applyAlignment="1">
      <alignment horizontal="center" vertical="center" wrapText="1"/>
    </xf>
    <xf numFmtId="0" fontId="16" fillId="3" borderId="38" xfId="2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3" fontId="17" fillId="0" borderId="0" xfId="2" applyNumberFormat="1" applyFont="1" applyFill="1" applyBorder="1" applyAlignment="1">
      <alignment horizontal="center" vertical="center" wrapText="1"/>
    </xf>
    <xf numFmtId="3" fontId="17" fillId="0" borderId="4" xfId="2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/>
    </xf>
    <xf numFmtId="0" fontId="18" fillId="3" borderId="3" xfId="2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5" borderId="0" xfId="0" applyNumberFormat="1" applyFont="1" applyFill="1" applyBorder="1" applyAlignment="1">
      <alignment horizontal="center" vertical="center"/>
    </xf>
    <xf numFmtId="0" fontId="19" fillId="5" borderId="4" xfId="0" applyNumberFormat="1" applyFont="1" applyFill="1" applyBorder="1" applyAlignment="1">
      <alignment horizontal="center" vertical="center"/>
    </xf>
    <xf numFmtId="3" fontId="19" fillId="0" borderId="0" xfId="2" applyNumberFormat="1" applyFont="1" applyFill="1" applyBorder="1" applyAlignment="1">
      <alignment horizontal="center" vertical="center"/>
    </xf>
    <xf numFmtId="3" fontId="19" fillId="0" borderId="4" xfId="2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3" fontId="19" fillId="5" borderId="0" xfId="2" applyNumberFormat="1" applyFont="1" applyFill="1" applyBorder="1" applyAlignment="1">
      <alignment horizontal="center" vertical="center"/>
    </xf>
    <xf numFmtId="3" fontId="19" fillId="5" borderId="4" xfId="2" applyNumberFormat="1" applyFont="1" applyFill="1" applyBorder="1" applyAlignment="1">
      <alignment horizontal="center" vertical="center"/>
    </xf>
    <xf numFmtId="0" fontId="18" fillId="3" borderId="6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294255</xdr:colOff>
      <xdr:row>0</xdr:row>
      <xdr:rowOff>81643</xdr:rowOff>
    </xdr:from>
    <xdr:to>
      <xdr:col>1</xdr:col>
      <xdr:colOff>444388</xdr:colOff>
      <xdr:row>2</xdr:row>
      <xdr:rowOff>207774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16B989-B7C4-4AD1-9117-E0D6431D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255" y="81643"/>
          <a:ext cx="1788433" cy="640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339888</xdr:colOff>
      <xdr:row>0</xdr:row>
      <xdr:rowOff>54429</xdr:rowOff>
    </xdr:from>
    <xdr:to>
      <xdr:col>17</xdr:col>
      <xdr:colOff>676550</xdr:colOff>
      <xdr:row>2</xdr:row>
      <xdr:rowOff>230575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B85948-A0DE-4733-8C60-D4857028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5263" y="54429"/>
          <a:ext cx="1774937" cy="69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473865</xdr:colOff>
      <xdr:row>5</xdr:row>
      <xdr:rowOff>360416</xdr:rowOff>
    </xdr:from>
    <xdr:to>
      <xdr:col>17</xdr:col>
      <xdr:colOff>135726</xdr:colOff>
      <xdr:row>22</xdr:row>
      <xdr:rowOff>134757</xdr:rowOff>
    </xdr:to>
    <xdr:pic>
      <xdr:nvPicPr>
        <xdr:cNvPr id="4" name="Imagen 3" descr="http://rondasmexico.gob.mx/wp-content/uploads/R01L01-Resultados3.jpg">
          <a:extLst>
            <a:ext uri="{FF2B5EF4-FFF2-40B4-BE49-F238E27FC236}">
              <a16:creationId xmlns:a16="http://schemas.microsoft.com/office/drawing/2014/main" id="{058B8175-67E8-4F92-8FEF-B5F4BA6A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5215" y="1293866"/>
          <a:ext cx="6634161" cy="3641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107006</xdr:colOff>
      <xdr:row>0</xdr:row>
      <xdr:rowOff>93548</xdr:rowOff>
    </xdr:from>
    <xdr:to>
      <xdr:col>1</xdr:col>
      <xdr:colOff>548674</xdr:colOff>
      <xdr:row>2</xdr:row>
      <xdr:rowOff>235176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60587D-5FF9-4166-8CDC-7D707745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06" y="93548"/>
          <a:ext cx="1794218" cy="655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1243847</xdr:colOff>
      <xdr:row>6</xdr:row>
      <xdr:rowOff>7165</xdr:rowOff>
    </xdr:from>
    <xdr:to>
      <xdr:col>7</xdr:col>
      <xdr:colOff>358776</xdr:colOff>
      <xdr:row>20</xdr:row>
      <xdr:rowOff>131392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B2F50F-94A0-4054-9226-CF3B3A0E5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0697" y="1026340"/>
          <a:ext cx="4144129" cy="2657877"/>
        </a:xfrm>
        <a:prstGeom prst="rect">
          <a:avLst/>
        </a:prstGeom>
      </xdr:spPr>
    </xdr:pic>
    <xdr:clientData/>
  </xdr:twoCellAnchor>
  <xdr:twoCellAnchor editAs="oneCell">
    <xdr:from>
      <xdr:col>7</xdr:col>
      <xdr:colOff>228126</xdr:colOff>
      <xdr:row>0</xdr:row>
      <xdr:rowOff>68753</xdr:rowOff>
    </xdr:from>
    <xdr:to>
      <xdr:col>9</xdr:col>
      <xdr:colOff>621867</xdr:colOff>
      <xdr:row>2</xdr:row>
      <xdr:rowOff>233981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246BE0-901B-4EA3-802C-F9961EFE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176" y="68753"/>
          <a:ext cx="1803441" cy="679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366833</xdr:colOff>
      <xdr:row>0</xdr:row>
      <xdr:rowOff>167819</xdr:rowOff>
    </xdr:from>
    <xdr:ext cx="2166804" cy="839636"/>
    <xdr:pic>
      <xdr:nvPicPr>
        <xdr:cNvPr id="2" name="Imagen 1">
          <a:extLst>
            <a:ext uri="{FF2B5EF4-FFF2-40B4-BE49-F238E27FC236}">
              <a16:creationId xmlns:a16="http://schemas.microsoft.com/office/drawing/2014/main" id="{3E05A0FC-A239-41C0-9A3A-4310E613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833" y="167819"/>
          <a:ext cx="2166804" cy="83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945687</xdr:colOff>
      <xdr:row>0</xdr:row>
      <xdr:rowOff>126999</xdr:rowOff>
    </xdr:from>
    <xdr:ext cx="2148662" cy="882796"/>
    <xdr:pic>
      <xdr:nvPicPr>
        <xdr:cNvPr id="3" name="Imagen 2">
          <a:extLst>
            <a:ext uri="{FF2B5EF4-FFF2-40B4-BE49-F238E27FC236}">
              <a16:creationId xmlns:a16="http://schemas.microsoft.com/office/drawing/2014/main" id="{8DDC67F2-6F8C-49AC-B8AF-B82FD95B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6687" y="126999"/>
          <a:ext cx="2148662" cy="882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364123</xdr:colOff>
      <xdr:row>66</xdr:row>
      <xdr:rowOff>76200</xdr:rowOff>
    </xdr:from>
    <xdr:ext cx="14950270" cy="8523209"/>
    <xdr:pic>
      <xdr:nvPicPr>
        <xdr:cNvPr id="4" name="Imagen 3">
          <a:extLst>
            <a:ext uri="{FF2B5EF4-FFF2-40B4-BE49-F238E27FC236}">
              <a16:creationId xmlns:a16="http://schemas.microsoft.com/office/drawing/2014/main" id="{26605B51-7A7B-4A16-B78D-74C32FE35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623" y="15916275"/>
          <a:ext cx="14950270" cy="8523209"/>
        </a:xfrm>
        <a:prstGeom prst="rect">
          <a:avLst/>
        </a:prstGeom>
      </xdr:spPr>
    </xdr:pic>
    <xdr:clientData/>
  </xdr:oneCellAnchor>
  <xdr:oneCellAnchor>
    <xdr:from>
      <xdr:col>0</xdr:col>
      <xdr:colOff>366833</xdr:colOff>
      <xdr:row>56</xdr:row>
      <xdr:rowOff>167819</xdr:rowOff>
    </xdr:from>
    <xdr:ext cx="2180411" cy="817865"/>
    <xdr:pic>
      <xdr:nvPicPr>
        <xdr:cNvPr id="5" name="Imagen 4">
          <a:extLst>
            <a:ext uri="{FF2B5EF4-FFF2-40B4-BE49-F238E27FC236}">
              <a16:creationId xmlns:a16="http://schemas.microsoft.com/office/drawing/2014/main" id="{AFAEAAC1-AC15-4302-8334-146EE29A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833" y="13779044"/>
          <a:ext cx="2180411" cy="817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945687</xdr:colOff>
      <xdr:row>56</xdr:row>
      <xdr:rowOff>126999</xdr:rowOff>
    </xdr:from>
    <xdr:ext cx="2197647" cy="861025"/>
    <xdr:pic>
      <xdr:nvPicPr>
        <xdr:cNvPr id="6" name="Imagen 5">
          <a:extLst>
            <a:ext uri="{FF2B5EF4-FFF2-40B4-BE49-F238E27FC236}">
              <a16:creationId xmlns:a16="http://schemas.microsoft.com/office/drawing/2014/main" id="{CA521B80-D25F-4324-84B0-AC10FD1D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6687" y="13738224"/>
          <a:ext cx="2197647" cy="86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643505</xdr:colOff>
      <xdr:row>0</xdr:row>
      <xdr:rowOff>81643</xdr:rowOff>
    </xdr:from>
    <xdr:to>
      <xdr:col>1</xdr:col>
      <xdr:colOff>297786</xdr:colOff>
      <xdr:row>2</xdr:row>
      <xdr:rowOff>202864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E6EEE2-91A0-4C6C-9DAE-C8F27138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505" y="81643"/>
          <a:ext cx="1778356" cy="635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336475</xdr:colOff>
      <xdr:row>0</xdr:row>
      <xdr:rowOff>54429</xdr:rowOff>
    </xdr:from>
    <xdr:to>
      <xdr:col>13</xdr:col>
      <xdr:colOff>258906</xdr:colOff>
      <xdr:row>2</xdr:row>
      <xdr:rowOff>225665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0E8412-21A8-4FC2-B23F-BB9854EA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4600" y="54429"/>
          <a:ext cx="1808381" cy="685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624522</xdr:colOff>
      <xdr:row>5</xdr:row>
      <xdr:rowOff>73513</xdr:rowOff>
    </xdr:from>
    <xdr:to>
      <xdr:col>11</xdr:col>
      <xdr:colOff>869066</xdr:colOff>
      <xdr:row>22</xdr:row>
      <xdr:rowOff>183728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43647D-486F-4E0E-8C4A-945E6970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7772" y="1006963"/>
          <a:ext cx="4959419" cy="3672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showGridLines="0" view="pageLayout" topLeftCell="A32" zoomScale="80" zoomScaleNormal="100" zoomScalePageLayoutView="80" workbookViewId="0">
      <selection activeCell="C27" sqref="C27:S39"/>
    </sheetView>
  </sheetViews>
  <sheetFormatPr baseColWidth="10" defaultRowHeight="14.25" x14ac:dyDescent="0.2"/>
  <cols>
    <col min="1" max="1" width="22.85546875" style="1" customWidth="1"/>
    <col min="2" max="2" width="8.5703125" style="1" customWidth="1"/>
    <col min="3" max="16" width="11" style="1" customWidth="1"/>
    <col min="17" max="17" width="9" style="1" customWidth="1"/>
    <col min="18" max="18" width="9.7109375" style="1" customWidth="1"/>
    <col min="19" max="19" width="11.140625" style="1" customWidth="1"/>
    <col min="20" max="21" width="7.85546875" style="1" customWidth="1"/>
    <col min="22" max="16384" width="11.42578125" style="1"/>
  </cols>
  <sheetData>
    <row r="1" spans="1:19" ht="20.25" x14ac:dyDescent="0.3">
      <c r="I1" s="2" t="s">
        <v>0</v>
      </c>
    </row>
    <row r="2" spans="1:19" ht="20.25" x14ac:dyDescent="0.3">
      <c r="I2" s="2" t="s">
        <v>1</v>
      </c>
    </row>
    <row r="3" spans="1:19" ht="20.25" x14ac:dyDescent="0.3">
      <c r="I3" s="2" t="s">
        <v>2</v>
      </c>
    </row>
    <row r="4" spans="1:19" ht="4.5" customHeight="1" x14ac:dyDescent="0.2"/>
    <row r="5" spans="1:19" ht="8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30" customHeight="1" x14ac:dyDescent="0.2"/>
    <row r="7" spans="1:19" x14ac:dyDescent="0.2">
      <c r="B7" s="171" t="s">
        <v>3</v>
      </c>
      <c r="C7" s="172"/>
      <c r="D7" s="172"/>
      <c r="E7" s="172"/>
      <c r="F7" s="173"/>
    </row>
    <row r="8" spans="1:19" ht="32.25" customHeight="1" x14ac:dyDescent="0.2">
      <c r="B8" s="174" t="s">
        <v>4</v>
      </c>
      <c r="C8" s="175"/>
      <c r="D8" s="176">
        <v>42200</v>
      </c>
      <c r="E8" s="177"/>
      <c r="F8" s="178"/>
    </row>
    <row r="9" spans="1:19" ht="21" customHeight="1" x14ac:dyDescent="0.2">
      <c r="B9" s="166" t="s">
        <v>5</v>
      </c>
      <c r="C9" s="167"/>
      <c r="D9" s="179">
        <v>14</v>
      </c>
      <c r="E9" s="179"/>
      <c r="F9" s="180"/>
    </row>
    <row r="10" spans="1:19" ht="17.25" hidden="1" customHeight="1" x14ac:dyDescent="0.2">
      <c r="B10" s="166" t="s">
        <v>6</v>
      </c>
      <c r="C10" s="167"/>
      <c r="D10" s="168" t="s">
        <v>7</v>
      </c>
      <c r="E10" s="169"/>
      <c r="F10" s="170"/>
    </row>
    <row r="11" spans="1:19" ht="17.25" customHeight="1" x14ac:dyDescent="0.2">
      <c r="B11" s="166" t="s">
        <v>8</v>
      </c>
      <c r="C11" s="167"/>
      <c r="D11" s="177" t="s">
        <v>9</v>
      </c>
      <c r="E11" s="177"/>
      <c r="F11" s="178"/>
    </row>
    <row r="12" spans="1:19" ht="17.25" customHeight="1" x14ac:dyDescent="0.2">
      <c r="B12" s="166"/>
      <c r="C12" s="167"/>
      <c r="D12" s="181" t="s">
        <v>10</v>
      </c>
      <c r="E12" s="181"/>
      <c r="F12" s="182"/>
    </row>
    <row r="13" spans="1:19" ht="17.25" customHeight="1" x14ac:dyDescent="0.2">
      <c r="B13" s="166" t="s">
        <v>11</v>
      </c>
      <c r="C13" s="167"/>
      <c r="D13" s="183" t="s">
        <v>12</v>
      </c>
      <c r="E13" s="183"/>
      <c r="F13" s="184"/>
    </row>
    <row r="14" spans="1:19" ht="17.25" customHeight="1" x14ac:dyDescent="0.2">
      <c r="B14" s="166"/>
      <c r="C14" s="167"/>
      <c r="D14" s="185" t="s">
        <v>13</v>
      </c>
      <c r="E14" s="185"/>
      <c r="F14" s="186"/>
    </row>
    <row r="15" spans="1:19" ht="17.25" customHeight="1" x14ac:dyDescent="0.2">
      <c r="B15" s="166"/>
      <c r="C15" s="167"/>
      <c r="D15" s="183" t="s">
        <v>14</v>
      </c>
      <c r="E15" s="183"/>
      <c r="F15" s="184"/>
    </row>
    <row r="16" spans="1:19" ht="17.25" customHeight="1" x14ac:dyDescent="0.2">
      <c r="B16" s="166"/>
      <c r="C16" s="167"/>
      <c r="D16" s="185" t="s">
        <v>15</v>
      </c>
      <c r="E16" s="185"/>
      <c r="F16" s="186"/>
    </row>
    <row r="17" spans="1:19" ht="17.25" customHeight="1" x14ac:dyDescent="0.2">
      <c r="B17" s="166" t="s">
        <v>16</v>
      </c>
      <c r="C17" s="167"/>
      <c r="D17" s="177" t="s">
        <v>17</v>
      </c>
      <c r="E17" s="177"/>
      <c r="F17" s="178"/>
    </row>
    <row r="18" spans="1:19" ht="17.25" customHeight="1" x14ac:dyDescent="0.2">
      <c r="B18" s="166"/>
      <c r="C18" s="167"/>
      <c r="D18" s="181" t="s">
        <v>18</v>
      </c>
      <c r="E18" s="181"/>
      <c r="F18" s="182"/>
    </row>
    <row r="19" spans="1:19" ht="17.25" customHeight="1" x14ac:dyDescent="0.2">
      <c r="B19" s="166" t="s">
        <v>19</v>
      </c>
      <c r="C19" s="167"/>
      <c r="D19" s="183" t="s">
        <v>20</v>
      </c>
      <c r="E19" s="183"/>
      <c r="F19" s="184"/>
    </row>
    <row r="20" spans="1:19" ht="17.25" customHeight="1" x14ac:dyDescent="0.2">
      <c r="B20" s="166"/>
      <c r="C20" s="167"/>
      <c r="D20" s="183" t="s">
        <v>21</v>
      </c>
      <c r="E20" s="183"/>
      <c r="F20" s="184"/>
    </row>
    <row r="21" spans="1:19" ht="17.25" customHeight="1" x14ac:dyDescent="0.2">
      <c r="B21" s="166"/>
      <c r="C21" s="167"/>
      <c r="D21" s="183" t="s">
        <v>22</v>
      </c>
      <c r="E21" s="183"/>
      <c r="F21" s="184"/>
    </row>
    <row r="22" spans="1:19" s="4" customFormat="1" ht="17.25" customHeight="1" x14ac:dyDescent="0.2">
      <c r="B22" s="187" t="s">
        <v>23</v>
      </c>
      <c r="C22" s="188"/>
      <c r="D22" s="189" t="s">
        <v>24</v>
      </c>
      <c r="E22" s="189"/>
      <c r="F22" s="190"/>
      <c r="G22" s="1"/>
      <c r="H22" s="1"/>
      <c r="I22" s="1"/>
      <c r="J22" s="1"/>
      <c r="K22" s="1"/>
      <c r="L22" s="1"/>
    </row>
    <row r="23" spans="1:19" ht="12" customHeight="1" x14ac:dyDescent="0.2"/>
    <row r="26" spans="1:19" ht="22.5" x14ac:dyDescent="0.2">
      <c r="A26" s="5" t="s">
        <v>25</v>
      </c>
      <c r="B26" s="6" t="s">
        <v>26</v>
      </c>
      <c r="C26" s="6" t="s">
        <v>27</v>
      </c>
      <c r="D26" s="6" t="s">
        <v>28</v>
      </c>
      <c r="E26" s="6" t="s">
        <v>29</v>
      </c>
      <c r="F26" s="6" t="s">
        <v>30</v>
      </c>
      <c r="G26" s="6" t="s">
        <v>31</v>
      </c>
      <c r="H26" s="6" t="s">
        <v>32</v>
      </c>
      <c r="I26" s="6" t="s">
        <v>33</v>
      </c>
      <c r="J26" s="6" t="s">
        <v>34</v>
      </c>
      <c r="K26" s="6" t="s">
        <v>35</v>
      </c>
      <c r="L26" s="6" t="s">
        <v>36</v>
      </c>
      <c r="M26" s="6" t="s">
        <v>37</v>
      </c>
      <c r="N26" s="6" t="s">
        <v>38</v>
      </c>
      <c r="O26" s="6" t="s">
        <v>39</v>
      </c>
      <c r="P26" s="7" t="s">
        <v>40</v>
      </c>
      <c r="Q26" s="8" t="s">
        <v>41</v>
      </c>
      <c r="R26" s="6" t="s">
        <v>42</v>
      </c>
      <c r="S26" s="9" t="s">
        <v>43</v>
      </c>
    </row>
    <row r="27" spans="1:19" ht="32.25" customHeight="1" x14ac:dyDescent="0.2">
      <c r="A27" s="10" t="s">
        <v>44</v>
      </c>
      <c r="B27" s="11"/>
      <c r="C27" s="12" t="s">
        <v>21</v>
      </c>
      <c r="D27" s="13" t="s">
        <v>21</v>
      </c>
      <c r="E27" s="12" t="s">
        <v>21</v>
      </c>
      <c r="F27" s="13" t="s">
        <v>21</v>
      </c>
      <c r="G27" s="12" t="s">
        <v>21</v>
      </c>
      <c r="H27" s="13" t="s">
        <v>21</v>
      </c>
      <c r="I27" s="12" t="s">
        <v>21</v>
      </c>
      <c r="J27" s="13" t="s">
        <v>20</v>
      </c>
      <c r="K27" s="12" t="s">
        <v>20</v>
      </c>
      <c r="L27" s="13" t="s">
        <v>21</v>
      </c>
      <c r="M27" s="12" t="s">
        <v>20</v>
      </c>
      <c r="N27" s="13" t="s">
        <v>91</v>
      </c>
      <c r="O27" s="12" t="s">
        <v>91</v>
      </c>
      <c r="P27" s="14" t="s">
        <v>22</v>
      </c>
      <c r="Q27" s="15"/>
      <c r="R27" s="16"/>
      <c r="S27" s="17"/>
    </row>
    <row r="28" spans="1:19" x14ac:dyDescent="0.2">
      <c r="A28" s="18" t="s">
        <v>45</v>
      </c>
      <c r="B28" s="19" t="s">
        <v>46</v>
      </c>
      <c r="C28" s="20">
        <v>194</v>
      </c>
      <c r="D28" s="14">
        <v>194.4</v>
      </c>
      <c r="E28" s="20">
        <v>233.2</v>
      </c>
      <c r="F28" s="14">
        <v>233</v>
      </c>
      <c r="G28" s="20">
        <v>465.6</v>
      </c>
      <c r="H28" s="14">
        <v>465.6</v>
      </c>
      <c r="I28" s="20">
        <v>464.8</v>
      </c>
      <c r="J28" s="14">
        <v>116</v>
      </c>
      <c r="K28" s="20">
        <v>116</v>
      </c>
      <c r="L28" s="14">
        <v>232.1</v>
      </c>
      <c r="M28" s="20">
        <v>308.89999999999998</v>
      </c>
      <c r="N28" s="14">
        <v>387.1</v>
      </c>
      <c r="O28" s="20">
        <v>501.3</v>
      </c>
      <c r="P28" s="14">
        <v>309.60000000000002</v>
      </c>
      <c r="Q28" s="21">
        <v>4221.6000000000004</v>
      </c>
      <c r="R28" s="22">
        <v>659.2</v>
      </c>
      <c r="S28" s="23">
        <v>301.54285714285714</v>
      </c>
    </row>
    <row r="29" spans="1:19" x14ac:dyDescent="0.2">
      <c r="A29" s="18" t="s">
        <v>47</v>
      </c>
      <c r="B29" s="19" t="s">
        <v>48</v>
      </c>
      <c r="C29" s="20">
        <v>5</v>
      </c>
      <c r="D29" s="14">
        <v>4</v>
      </c>
      <c r="E29" s="20">
        <v>4</v>
      </c>
      <c r="F29" s="14">
        <v>2</v>
      </c>
      <c r="G29" s="20">
        <v>2</v>
      </c>
      <c r="H29" s="14">
        <v>2</v>
      </c>
      <c r="I29" s="20">
        <v>3</v>
      </c>
      <c r="J29" s="14">
        <v>2</v>
      </c>
      <c r="K29" s="20">
        <v>2</v>
      </c>
      <c r="L29" s="14">
        <v>4</v>
      </c>
      <c r="M29" s="20">
        <v>2</v>
      </c>
      <c r="N29" s="14">
        <v>2</v>
      </c>
      <c r="O29" s="20">
        <v>5</v>
      </c>
      <c r="P29" s="14">
        <v>3</v>
      </c>
      <c r="Q29" s="21">
        <v>42</v>
      </c>
      <c r="R29" s="22">
        <v>7</v>
      </c>
      <c r="S29" s="23">
        <v>3</v>
      </c>
    </row>
    <row r="30" spans="1:19" x14ac:dyDescent="0.2">
      <c r="A30" s="18" t="s">
        <v>49</v>
      </c>
      <c r="B30" s="19" t="s">
        <v>50</v>
      </c>
      <c r="C30" s="24">
        <v>29.4</v>
      </c>
      <c r="D30" s="25">
        <v>31.25</v>
      </c>
      <c r="E30" s="24">
        <v>51.5</v>
      </c>
      <c r="F30" s="25">
        <v>70</v>
      </c>
      <c r="G30" s="24">
        <v>150</v>
      </c>
      <c r="H30" s="25">
        <v>88</v>
      </c>
      <c r="I30" s="24">
        <v>142</v>
      </c>
      <c r="J30" s="25">
        <v>282.5</v>
      </c>
      <c r="K30" s="24">
        <v>260</v>
      </c>
      <c r="L30" s="25">
        <v>160.75</v>
      </c>
      <c r="M30" s="24">
        <v>349</v>
      </c>
      <c r="N30" s="25">
        <v>120</v>
      </c>
      <c r="O30" s="24">
        <v>182.8</v>
      </c>
      <c r="P30" s="25">
        <v>17</v>
      </c>
      <c r="Q30" s="26" t="s">
        <v>51</v>
      </c>
      <c r="R30" s="27" t="s">
        <v>52</v>
      </c>
      <c r="S30" s="28">
        <v>138.15714285714287</v>
      </c>
    </row>
    <row r="31" spans="1:19" ht="21" customHeight="1" x14ac:dyDescent="0.2">
      <c r="A31" s="18" t="s">
        <v>53</v>
      </c>
      <c r="B31" s="19" t="s">
        <v>54</v>
      </c>
      <c r="C31" s="29" t="s">
        <v>55</v>
      </c>
      <c r="D31" s="19" t="s">
        <v>56</v>
      </c>
      <c r="E31" s="29" t="s">
        <v>57</v>
      </c>
      <c r="F31" s="19" t="s">
        <v>58</v>
      </c>
      <c r="G31" s="29" t="s">
        <v>59</v>
      </c>
      <c r="H31" s="19" t="s">
        <v>60</v>
      </c>
      <c r="I31" s="29" t="s">
        <v>61</v>
      </c>
      <c r="J31" s="19" t="s">
        <v>62</v>
      </c>
      <c r="K31" s="29" t="s">
        <v>63</v>
      </c>
      <c r="L31" s="19" t="s">
        <v>64</v>
      </c>
      <c r="M31" s="29" t="s">
        <v>65</v>
      </c>
      <c r="N31" s="19" t="s">
        <v>66</v>
      </c>
      <c r="O31" s="29" t="s">
        <v>67</v>
      </c>
      <c r="P31" s="30" t="s">
        <v>68</v>
      </c>
      <c r="Q31" s="31" t="s">
        <v>69</v>
      </c>
      <c r="R31" s="32" t="s">
        <v>56</v>
      </c>
      <c r="S31" s="33"/>
    </row>
    <row r="32" spans="1:19" x14ac:dyDescent="0.2">
      <c r="A32" s="18" t="s">
        <v>70</v>
      </c>
      <c r="B32" s="19" t="s">
        <v>71</v>
      </c>
      <c r="C32" s="29">
        <v>151.27250000000001</v>
      </c>
      <c r="D32" s="19">
        <v>142.42230000000001</v>
      </c>
      <c r="E32" s="29">
        <v>113.94</v>
      </c>
      <c r="F32" s="19">
        <v>82.235700000000008</v>
      </c>
      <c r="G32" s="29">
        <v>56.031599999999997</v>
      </c>
      <c r="H32" s="19">
        <v>87.217199999999991</v>
      </c>
      <c r="I32" s="29">
        <v>102.4178</v>
      </c>
      <c r="J32" s="19">
        <v>169.7388</v>
      </c>
      <c r="K32" s="29">
        <v>71.531800000000004</v>
      </c>
      <c r="L32" s="19">
        <v>156.7568</v>
      </c>
      <c r="M32" s="29">
        <v>169.33940000000001</v>
      </c>
      <c r="N32" s="19">
        <v>92.832599999999999</v>
      </c>
      <c r="O32" s="29">
        <v>89.951499999999982</v>
      </c>
      <c r="P32" s="19">
        <v>105.2231</v>
      </c>
      <c r="Q32" s="31">
        <v>1590.9110999999998</v>
      </c>
      <c r="R32" s="32">
        <v>244.84010000000001</v>
      </c>
      <c r="S32" s="28">
        <v>113.63650714285713</v>
      </c>
    </row>
    <row r="33" spans="1:19" ht="22.5" x14ac:dyDescent="0.2">
      <c r="A33" s="18" t="s">
        <v>72</v>
      </c>
      <c r="B33" s="34" t="s">
        <v>71</v>
      </c>
      <c r="C33" s="35">
        <v>55.6</v>
      </c>
      <c r="D33" s="36">
        <v>48.8</v>
      </c>
      <c r="E33" s="35">
        <v>41.7</v>
      </c>
      <c r="F33" s="36">
        <v>35</v>
      </c>
      <c r="G33" s="35">
        <v>30.26526424</v>
      </c>
      <c r="H33" s="36">
        <v>45</v>
      </c>
      <c r="I33" s="35">
        <v>39</v>
      </c>
      <c r="J33" s="36">
        <v>92.208530999999994</v>
      </c>
      <c r="K33" s="35">
        <v>25.855506999999999</v>
      </c>
      <c r="L33" s="36">
        <v>52.984183999999999</v>
      </c>
      <c r="M33" s="35">
        <v>76.715033140000003</v>
      </c>
      <c r="N33" s="36">
        <v>55.717943099999999</v>
      </c>
      <c r="O33" s="35">
        <v>56.6</v>
      </c>
      <c r="P33" s="36">
        <v>31</v>
      </c>
      <c r="Q33" s="37">
        <v>686.44646247999992</v>
      </c>
      <c r="R33" s="38">
        <v>87.8</v>
      </c>
      <c r="S33" s="28">
        <v>49.031890177142849</v>
      </c>
    </row>
    <row r="34" spans="1:19" ht="42" customHeight="1" x14ac:dyDescent="0.2">
      <c r="A34" s="39" t="s">
        <v>73</v>
      </c>
      <c r="B34" s="40" t="s">
        <v>74</v>
      </c>
      <c r="C34" s="41">
        <v>57000</v>
      </c>
      <c r="D34" s="42">
        <v>78000</v>
      </c>
      <c r="E34" s="41">
        <v>72000</v>
      </c>
      <c r="F34" s="42">
        <v>36000</v>
      </c>
      <c r="G34" s="41">
        <v>69000</v>
      </c>
      <c r="H34" s="42">
        <v>91000</v>
      </c>
      <c r="I34" s="41">
        <v>66000</v>
      </c>
      <c r="J34" s="42">
        <v>58000</v>
      </c>
      <c r="K34" s="41">
        <v>44000</v>
      </c>
      <c r="L34" s="42">
        <v>67000</v>
      </c>
      <c r="M34" s="41">
        <v>67000</v>
      </c>
      <c r="N34" s="42">
        <v>73000</v>
      </c>
      <c r="O34" s="41">
        <v>74000</v>
      </c>
      <c r="P34" s="42">
        <v>50000</v>
      </c>
      <c r="Q34" s="43">
        <v>902000</v>
      </c>
      <c r="R34" s="44">
        <v>144000</v>
      </c>
      <c r="S34" s="45">
        <v>64428.571428571428</v>
      </c>
    </row>
    <row r="35" spans="1:19" ht="5.25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45" x14ac:dyDescent="0.2">
      <c r="A36" s="47" t="s">
        <v>75</v>
      </c>
      <c r="B36" s="48"/>
      <c r="C36" s="49" t="s">
        <v>285</v>
      </c>
      <c r="D36" s="50" t="s">
        <v>286</v>
      </c>
      <c r="E36" s="49" t="s">
        <v>285</v>
      </c>
      <c r="F36" s="50" t="s">
        <v>285</v>
      </c>
      <c r="G36" s="49" t="s">
        <v>285</v>
      </c>
      <c r="H36" s="50" t="s">
        <v>285</v>
      </c>
      <c r="I36" s="49" t="s">
        <v>286</v>
      </c>
      <c r="J36" s="50" t="s">
        <v>285</v>
      </c>
      <c r="K36" s="49" t="s">
        <v>285</v>
      </c>
      <c r="L36" s="50" t="s">
        <v>285</v>
      </c>
      <c r="M36" s="49" t="s">
        <v>285</v>
      </c>
      <c r="N36" s="50" t="s">
        <v>285</v>
      </c>
      <c r="O36" s="49" t="s">
        <v>285</v>
      </c>
      <c r="P36" s="51" t="s">
        <v>285</v>
      </c>
      <c r="Q36" s="46"/>
      <c r="R36" s="46"/>
      <c r="S36" s="46"/>
    </row>
    <row r="37" spans="1:19" x14ac:dyDescent="0.2">
      <c r="A37" s="52" t="s">
        <v>76</v>
      </c>
      <c r="B37" s="53"/>
      <c r="C37" s="54"/>
      <c r="D37" s="55">
        <v>42251</v>
      </c>
      <c r="E37" s="56"/>
      <c r="F37" s="55"/>
      <c r="G37" s="56"/>
      <c r="H37" s="55"/>
      <c r="I37" s="57">
        <v>42251</v>
      </c>
      <c r="J37" s="55"/>
      <c r="K37" s="56"/>
      <c r="L37" s="55"/>
      <c r="M37" s="56"/>
      <c r="N37" s="55"/>
      <c r="O37" s="56"/>
      <c r="P37" s="58"/>
      <c r="Q37" s="46"/>
      <c r="R37" s="46"/>
      <c r="S37" s="46"/>
    </row>
    <row r="38" spans="1:19" ht="22.5" x14ac:dyDescent="0.2">
      <c r="A38" s="52" t="s">
        <v>77</v>
      </c>
      <c r="B38" s="59" t="s">
        <v>78</v>
      </c>
      <c r="C38" s="54"/>
      <c r="D38" s="60">
        <v>10</v>
      </c>
      <c r="E38" s="56"/>
      <c r="F38" s="55"/>
      <c r="G38" s="56"/>
      <c r="H38" s="55"/>
      <c r="I38" s="54">
        <v>10</v>
      </c>
      <c r="J38" s="55"/>
      <c r="K38" s="56"/>
      <c r="L38" s="60"/>
      <c r="M38" s="56"/>
      <c r="N38" s="55"/>
      <c r="O38" s="56"/>
      <c r="P38" s="58"/>
      <c r="Q38" s="46"/>
      <c r="R38" s="46"/>
      <c r="S38" s="46"/>
    </row>
    <row r="39" spans="1:19" x14ac:dyDescent="0.2">
      <c r="A39" s="61" t="s">
        <v>79</v>
      </c>
      <c r="B39" s="62" t="s">
        <v>78</v>
      </c>
      <c r="C39" s="63"/>
      <c r="D39" s="64">
        <v>55.99</v>
      </c>
      <c r="E39" s="65"/>
      <c r="F39" s="66"/>
      <c r="G39" s="65"/>
      <c r="H39" s="66"/>
      <c r="I39" s="67">
        <v>68.989999999999995</v>
      </c>
      <c r="J39" s="66"/>
      <c r="K39" s="65"/>
      <c r="L39" s="64"/>
      <c r="M39" s="65"/>
      <c r="N39" s="66"/>
      <c r="O39" s="65"/>
      <c r="P39" s="68"/>
      <c r="Q39" s="46"/>
      <c r="R39" s="46"/>
      <c r="S39" s="46"/>
    </row>
    <row r="41" spans="1:19" x14ac:dyDescent="0.2">
      <c r="A41" s="4" t="s">
        <v>80</v>
      </c>
    </row>
    <row r="42" spans="1:19" x14ac:dyDescent="0.2">
      <c r="A42" s="4" t="s">
        <v>81</v>
      </c>
    </row>
    <row r="43" spans="1:19" x14ac:dyDescent="0.2">
      <c r="A43" s="4" t="s">
        <v>82</v>
      </c>
    </row>
  </sheetData>
  <mergeCells count="24">
    <mergeCell ref="B22:C22"/>
    <mergeCell ref="D22:F22"/>
    <mergeCell ref="B17:C18"/>
    <mergeCell ref="D17:F17"/>
    <mergeCell ref="D18:F18"/>
    <mergeCell ref="B19:C21"/>
    <mergeCell ref="D19:F19"/>
    <mergeCell ref="D20:F20"/>
    <mergeCell ref="D21:F21"/>
    <mergeCell ref="B11:C12"/>
    <mergeCell ref="D11:F11"/>
    <mergeCell ref="D12:F12"/>
    <mergeCell ref="B13:C16"/>
    <mergeCell ref="D13:F13"/>
    <mergeCell ref="D14:F14"/>
    <mergeCell ref="D15:F15"/>
    <mergeCell ref="D16:F16"/>
    <mergeCell ref="B10:C10"/>
    <mergeCell ref="D10:F10"/>
    <mergeCell ref="B7:F7"/>
    <mergeCell ref="B8:C8"/>
    <mergeCell ref="D8:F8"/>
    <mergeCell ref="B9:C9"/>
    <mergeCell ref="D9:F9"/>
  </mergeCells>
  <pageMargins left="0.49456521739130432" right="0.28695652173913044" top="0.75" bottom="0.75" header="0.3" footer="0.3"/>
  <pageSetup scale="60" orientation="landscape" r:id="rId1"/>
  <headerFooter>
    <oddHeader>&amp;C&amp;"-,Negrita"&amp;20Resultados de la Ronda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view="pageLayout" topLeftCell="A22" zoomScale="70" zoomScaleNormal="100" zoomScalePageLayoutView="70" workbookViewId="0">
      <selection activeCell="C35" sqref="C35"/>
    </sheetView>
  </sheetViews>
  <sheetFormatPr baseColWidth="10" defaultRowHeight="14.25" x14ac:dyDescent="0.2"/>
  <cols>
    <col min="1" max="1" width="18.85546875" style="1" customWidth="1"/>
    <col min="2" max="2" width="8" style="1" customWidth="1"/>
    <col min="3" max="7" width="23.42578125" style="1" customWidth="1"/>
    <col min="8" max="8" width="8.42578125" style="1" customWidth="1"/>
    <col min="9" max="9" width="11.28515625" style="1" customWidth="1"/>
    <col min="10" max="10" width="9.5703125" style="1" customWidth="1"/>
    <col min="11" max="11" width="8.140625" style="1" customWidth="1"/>
    <col min="12" max="16384" width="11.42578125" style="1"/>
  </cols>
  <sheetData>
    <row r="1" spans="1:10" ht="20.25" x14ac:dyDescent="0.3">
      <c r="C1" s="191" t="s">
        <v>83</v>
      </c>
      <c r="D1" s="191"/>
      <c r="E1" s="191"/>
      <c r="F1" s="191"/>
      <c r="G1" s="191"/>
      <c r="J1" s="2"/>
    </row>
    <row r="2" spans="1:10" ht="20.25" x14ac:dyDescent="0.3">
      <c r="C2" s="191" t="s">
        <v>84</v>
      </c>
      <c r="D2" s="191"/>
      <c r="E2" s="191"/>
      <c r="F2" s="191"/>
      <c r="G2" s="191"/>
      <c r="J2" s="2"/>
    </row>
    <row r="3" spans="1:10" ht="20.25" x14ac:dyDescent="0.3">
      <c r="C3" s="191" t="s">
        <v>2</v>
      </c>
      <c r="D3" s="191"/>
      <c r="E3" s="191"/>
      <c r="F3" s="191"/>
      <c r="G3" s="191"/>
    </row>
    <row r="4" spans="1:10" ht="9.75" customHeight="1" x14ac:dyDescent="0.2"/>
    <row r="5" spans="1:10" ht="5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4.5" customHeight="1" x14ac:dyDescent="0.2"/>
    <row r="7" spans="1:10" x14ac:dyDescent="0.2">
      <c r="C7" s="192" t="s">
        <v>3</v>
      </c>
      <c r="D7" s="193"/>
      <c r="E7" s="69"/>
    </row>
    <row r="8" spans="1:10" x14ac:dyDescent="0.2">
      <c r="C8" s="70" t="s">
        <v>4</v>
      </c>
      <c r="D8" s="71">
        <v>42277</v>
      </c>
      <c r="E8" s="72"/>
    </row>
    <row r="9" spans="1:10" x14ac:dyDescent="0.2">
      <c r="C9" s="73" t="s">
        <v>5</v>
      </c>
      <c r="D9" s="74">
        <v>5</v>
      </c>
      <c r="E9" s="75"/>
    </row>
    <row r="10" spans="1:10" x14ac:dyDescent="0.2">
      <c r="C10" s="76" t="s">
        <v>8</v>
      </c>
      <c r="D10" s="77" t="s">
        <v>9</v>
      </c>
      <c r="E10" s="72"/>
    </row>
    <row r="11" spans="1:10" x14ac:dyDescent="0.2">
      <c r="C11" s="76"/>
      <c r="D11" s="78" t="s">
        <v>85</v>
      </c>
      <c r="E11" s="75"/>
    </row>
    <row r="12" spans="1:10" x14ac:dyDescent="0.2">
      <c r="C12" s="76" t="s">
        <v>11</v>
      </c>
      <c r="D12" s="79" t="s">
        <v>86</v>
      </c>
      <c r="E12" s="72"/>
    </row>
    <row r="13" spans="1:10" x14ac:dyDescent="0.2">
      <c r="C13" s="76"/>
      <c r="D13" s="74" t="s">
        <v>87</v>
      </c>
      <c r="E13" s="75"/>
    </row>
    <row r="14" spans="1:10" x14ac:dyDescent="0.2">
      <c r="C14" s="76"/>
      <c r="D14" s="79" t="s">
        <v>88</v>
      </c>
      <c r="E14" s="72"/>
    </row>
    <row r="15" spans="1:10" x14ac:dyDescent="0.2">
      <c r="A15" s="80"/>
      <c r="C15" s="76"/>
      <c r="D15" s="74" t="s">
        <v>89</v>
      </c>
      <c r="E15" s="75"/>
    </row>
    <row r="16" spans="1:10" x14ac:dyDescent="0.2">
      <c r="A16" s="80"/>
      <c r="C16" s="76" t="s">
        <v>16</v>
      </c>
      <c r="D16" s="77" t="s">
        <v>90</v>
      </c>
      <c r="E16" s="72"/>
    </row>
    <row r="17" spans="1:10" x14ac:dyDescent="0.2">
      <c r="C17" s="194" t="s">
        <v>19</v>
      </c>
      <c r="D17" s="79" t="s">
        <v>91</v>
      </c>
      <c r="E17" s="75"/>
    </row>
    <row r="18" spans="1:10" x14ac:dyDescent="0.2">
      <c r="C18" s="194"/>
      <c r="D18" s="79" t="s">
        <v>92</v>
      </c>
      <c r="E18" s="75"/>
    </row>
    <row r="19" spans="1:10" x14ac:dyDescent="0.2">
      <c r="C19" s="194"/>
      <c r="D19" s="79" t="s">
        <v>21</v>
      </c>
      <c r="E19" s="75"/>
    </row>
    <row r="20" spans="1:10" x14ac:dyDescent="0.2">
      <c r="C20" s="194"/>
      <c r="D20" s="79" t="s">
        <v>93</v>
      </c>
      <c r="E20" s="75"/>
    </row>
    <row r="21" spans="1:10" x14ac:dyDescent="0.2">
      <c r="C21" s="81" t="s">
        <v>23</v>
      </c>
      <c r="D21" s="82" t="s">
        <v>24</v>
      </c>
      <c r="E21" s="75"/>
    </row>
    <row r="22" spans="1:10" s="4" customFormat="1" ht="9" customHeight="1" x14ac:dyDescent="0.2">
      <c r="F22" s="1"/>
      <c r="G22" s="1"/>
      <c r="H22" s="1"/>
      <c r="I22" s="1"/>
      <c r="J22" s="1"/>
    </row>
    <row r="23" spans="1:10" ht="22.5" x14ac:dyDescent="0.2">
      <c r="A23" s="5" t="s">
        <v>25</v>
      </c>
      <c r="B23" s="6" t="s">
        <v>26</v>
      </c>
      <c r="C23" s="6" t="s">
        <v>94</v>
      </c>
      <c r="D23" s="6" t="s">
        <v>95</v>
      </c>
      <c r="E23" s="6" t="s">
        <v>96</v>
      </c>
      <c r="F23" s="6" t="s">
        <v>97</v>
      </c>
      <c r="G23" s="6" t="s">
        <v>98</v>
      </c>
      <c r="H23" s="8" t="s">
        <v>41</v>
      </c>
      <c r="I23" s="6" t="s">
        <v>42</v>
      </c>
      <c r="J23" s="9" t="s">
        <v>99</v>
      </c>
    </row>
    <row r="24" spans="1:10" x14ac:dyDescent="0.2">
      <c r="A24" s="10" t="s">
        <v>44</v>
      </c>
      <c r="B24" s="83"/>
      <c r="C24" s="84" t="s">
        <v>21</v>
      </c>
      <c r="D24" s="11" t="s">
        <v>92</v>
      </c>
      <c r="E24" s="84" t="s">
        <v>91</v>
      </c>
      <c r="F24" s="11" t="s">
        <v>21</v>
      </c>
      <c r="G24" s="84" t="s">
        <v>93</v>
      </c>
      <c r="H24" s="85"/>
      <c r="I24" s="86"/>
      <c r="J24" s="87"/>
    </row>
    <row r="25" spans="1:10" x14ac:dyDescent="0.2">
      <c r="A25" s="18" t="s">
        <v>100</v>
      </c>
      <c r="B25" s="34" t="s">
        <v>101</v>
      </c>
      <c r="C25" s="35">
        <v>33</v>
      </c>
      <c r="D25" s="36">
        <v>26</v>
      </c>
      <c r="E25" s="35">
        <v>16.5</v>
      </c>
      <c r="F25" s="36">
        <v>30</v>
      </c>
      <c r="G25" s="35">
        <v>41.5</v>
      </c>
      <c r="H25" s="88" t="s">
        <v>102</v>
      </c>
      <c r="I25" s="89" t="s">
        <v>103</v>
      </c>
      <c r="J25" s="90">
        <v>29.4</v>
      </c>
    </row>
    <row r="26" spans="1:10" x14ac:dyDescent="0.2">
      <c r="A26" s="18" t="s">
        <v>45</v>
      </c>
      <c r="B26" s="34" t="s">
        <v>46</v>
      </c>
      <c r="C26" s="35">
        <v>67.2</v>
      </c>
      <c r="D26" s="36">
        <v>39.6</v>
      </c>
      <c r="E26" s="35">
        <v>58.8</v>
      </c>
      <c r="F26" s="36">
        <v>58</v>
      </c>
      <c r="G26" s="35">
        <v>54.9</v>
      </c>
      <c r="H26" s="91">
        <v>278.5</v>
      </c>
      <c r="I26" s="92">
        <v>164.8</v>
      </c>
      <c r="J26" s="93">
        <v>55.7</v>
      </c>
    </row>
    <row r="27" spans="1:10" x14ac:dyDescent="0.2">
      <c r="A27" s="18" t="s">
        <v>49</v>
      </c>
      <c r="B27" s="34" t="s">
        <v>50</v>
      </c>
      <c r="C27" s="35">
        <v>33</v>
      </c>
      <c r="D27" s="36">
        <v>28</v>
      </c>
      <c r="E27" s="35">
        <v>102</v>
      </c>
      <c r="F27" s="36">
        <v>45</v>
      </c>
      <c r="G27" s="35">
        <v>32</v>
      </c>
      <c r="H27" s="91" t="s">
        <v>104</v>
      </c>
      <c r="I27" s="92" t="s">
        <v>105</v>
      </c>
      <c r="J27" s="93">
        <v>48</v>
      </c>
    </row>
    <row r="28" spans="1:10" x14ac:dyDescent="0.2">
      <c r="A28" s="18" t="s">
        <v>106</v>
      </c>
      <c r="B28" s="34" t="s">
        <v>71</v>
      </c>
      <c r="C28" s="35">
        <v>884.631897375074</v>
      </c>
      <c r="D28" s="36">
        <v>458.95780555941002</v>
      </c>
      <c r="E28" s="35">
        <v>648.64876336479165</v>
      </c>
      <c r="F28" s="36">
        <v>855.60051757049837</v>
      </c>
      <c r="G28" s="35">
        <v>399.39353489622374</v>
      </c>
      <c r="H28" s="91">
        <v>3247.2325187659976</v>
      </c>
      <c r="I28" s="92">
        <v>2199.1902205049823</v>
      </c>
      <c r="J28" s="93">
        <v>649.44650375319952</v>
      </c>
    </row>
    <row r="29" spans="1:10" x14ac:dyDescent="0.2">
      <c r="A29" s="18" t="s">
        <v>107</v>
      </c>
      <c r="B29" s="34" t="s">
        <v>71</v>
      </c>
      <c r="C29" s="35">
        <v>62.840729599730302</v>
      </c>
      <c r="D29" s="36">
        <v>21.311826161214299</v>
      </c>
      <c r="E29" s="35">
        <v>0</v>
      </c>
      <c r="F29" s="36">
        <v>41.433450160435207</v>
      </c>
      <c r="G29" s="35">
        <v>17.748250961175501</v>
      </c>
      <c r="H29" s="91">
        <v>143.33425688255531</v>
      </c>
      <c r="I29" s="92">
        <v>125.58600592137981</v>
      </c>
      <c r="J29" s="93">
        <v>28.666851376511062</v>
      </c>
    </row>
    <row r="30" spans="1:10" x14ac:dyDescent="0.2">
      <c r="A30" s="18" t="s">
        <v>108</v>
      </c>
      <c r="B30" s="34" t="s">
        <v>71</v>
      </c>
      <c r="C30" s="35">
        <v>121.532957998816</v>
      </c>
      <c r="D30" s="36">
        <v>66.703925437488991</v>
      </c>
      <c r="E30" s="35">
        <v>17.712520922436198</v>
      </c>
      <c r="F30" s="36">
        <v>85.82195365096419</v>
      </c>
      <c r="G30" s="35">
        <v>63.853288549327004</v>
      </c>
      <c r="H30" s="91">
        <v>355.62464655903239</v>
      </c>
      <c r="I30" s="92">
        <v>274.05883708726918</v>
      </c>
      <c r="J30" s="93">
        <v>71.124929311806483</v>
      </c>
    </row>
    <row r="31" spans="1:10" x14ac:dyDescent="0.2">
      <c r="A31" s="18" t="s">
        <v>109</v>
      </c>
      <c r="B31" s="34" t="s">
        <v>71</v>
      </c>
      <c r="C31" s="35">
        <v>187.66072077211399</v>
      </c>
      <c r="D31" s="36">
        <v>92.683193089750006</v>
      </c>
      <c r="E31" s="35">
        <v>97.262061434589597</v>
      </c>
      <c r="F31" s="36">
        <v>190.62654061872638</v>
      </c>
      <c r="G31" s="35">
        <v>103.08387999399399</v>
      </c>
      <c r="H31" s="91">
        <v>671.31639590917393</v>
      </c>
      <c r="I31" s="92">
        <v>470.97045448059038</v>
      </c>
      <c r="J31" s="93">
        <v>134.26327918183478</v>
      </c>
    </row>
    <row r="32" spans="1:10" ht="33.75" x14ac:dyDescent="0.2">
      <c r="A32" s="94" t="s">
        <v>73</v>
      </c>
      <c r="B32" s="40" t="s">
        <v>74</v>
      </c>
      <c r="C32" s="41">
        <v>195000</v>
      </c>
      <c r="D32" s="42">
        <v>130000</v>
      </c>
      <c r="E32" s="41">
        <v>65000</v>
      </c>
      <c r="F32" s="42">
        <v>130000</v>
      </c>
      <c r="G32" s="41">
        <v>130000</v>
      </c>
      <c r="H32" s="95">
        <v>650000</v>
      </c>
      <c r="I32" s="96">
        <v>455000</v>
      </c>
      <c r="J32" s="97">
        <v>130000</v>
      </c>
    </row>
    <row r="33" spans="1:7" ht="14.25" customHeight="1" x14ac:dyDescent="0.2"/>
    <row r="34" spans="1:7" x14ac:dyDescent="0.2">
      <c r="A34" s="98" t="s">
        <v>75</v>
      </c>
      <c r="B34" s="99"/>
      <c r="C34" s="100" t="s">
        <v>287</v>
      </c>
      <c r="D34" s="101" t="s">
        <v>288</v>
      </c>
      <c r="E34" s="100" t="s">
        <v>285</v>
      </c>
      <c r="F34" s="101" t="s">
        <v>289</v>
      </c>
      <c r="G34" s="102" t="s">
        <v>285</v>
      </c>
    </row>
    <row r="35" spans="1:7" ht="23.25" customHeight="1" x14ac:dyDescent="0.2">
      <c r="A35" s="103" t="s">
        <v>76</v>
      </c>
      <c r="B35" s="104"/>
      <c r="C35" s="105">
        <v>42376</v>
      </c>
      <c r="D35" s="106">
        <v>42376</v>
      </c>
      <c r="E35" s="105"/>
      <c r="F35" s="106">
        <v>42376</v>
      </c>
      <c r="G35" s="107"/>
    </row>
    <row r="36" spans="1:7" ht="22.5" x14ac:dyDescent="0.2">
      <c r="A36" s="103" t="s">
        <v>77</v>
      </c>
      <c r="B36" s="104" t="s">
        <v>78</v>
      </c>
      <c r="C36" s="108">
        <v>33</v>
      </c>
      <c r="D36" s="109">
        <v>100</v>
      </c>
      <c r="E36" s="105"/>
      <c r="F36" s="109">
        <v>0</v>
      </c>
      <c r="G36" s="107"/>
    </row>
    <row r="37" spans="1:7" x14ac:dyDescent="0.2">
      <c r="A37" s="94" t="s">
        <v>110</v>
      </c>
      <c r="B37" s="110" t="s">
        <v>78</v>
      </c>
      <c r="C37" s="111">
        <v>83.75</v>
      </c>
      <c r="D37" s="112">
        <v>70</v>
      </c>
      <c r="E37" s="113"/>
      <c r="F37" s="112">
        <v>74</v>
      </c>
      <c r="G37" s="114"/>
    </row>
    <row r="38" spans="1:7" ht="6" customHeight="1" x14ac:dyDescent="0.2">
      <c r="A38" s="115"/>
    </row>
    <row r="39" spans="1:7" x14ac:dyDescent="0.2">
      <c r="A39" s="4" t="s">
        <v>80</v>
      </c>
    </row>
    <row r="40" spans="1:7" x14ac:dyDescent="0.2">
      <c r="A40" s="4" t="s">
        <v>111</v>
      </c>
    </row>
    <row r="41" spans="1:7" x14ac:dyDescent="0.2">
      <c r="A41" s="4" t="s">
        <v>81</v>
      </c>
    </row>
    <row r="42" spans="1:7" x14ac:dyDescent="0.2">
      <c r="A42" s="4" t="s">
        <v>82</v>
      </c>
    </row>
  </sheetData>
  <mergeCells count="5">
    <mergeCell ref="C1:G1"/>
    <mergeCell ref="C2:G2"/>
    <mergeCell ref="C3:G3"/>
    <mergeCell ref="C7:D7"/>
    <mergeCell ref="C17:C20"/>
  </mergeCells>
  <pageMargins left="0.34375" right="0.20833333333333334" top="0.40441176470588236" bottom="0.67234848484848486" header="0.3" footer="0.3"/>
  <pageSetup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view="pageLayout" topLeftCell="A45" zoomScale="70" zoomScaleNormal="40" zoomScalePageLayoutView="70" workbookViewId="0">
      <selection activeCell="N38" sqref="N38"/>
    </sheetView>
  </sheetViews>
  <sheetFormatPr baseColWidth="10" defaultRowHeight="14.25" x14ac:dyDescent="0.2"/>
  <cols>
    <col min="1" max="1" width="26.42578125" style="1" customWidth="1"/>
    <col min="2" max="2" width="13.140625" style="1" customWidth="1"/>
    <col min="3" max="16" width="16.28515625" style="1" customWidth="1"/>
    <col min="17" max="16384" width="11.42578125" style="1"/>
  </cols>
  <sheetData>
    <row r="1" spans="1:16" ht="27.75" x14ac:dyDescent="0.4">
      <c r="I1" s="116" t="s">
        <v>112</v>
      </c>
    </row>
    <row r="2" spans="1:16" ht="27.75" x14ac:dyDescent="0.4">
      <c r="I2" s="116" t="s">
        <v>113</v>
      </c>
    </row>
    <row r="3" spans="1:16" ht="27.75" x14ac:dyDescent="0.4">
      <c r="I3" s="116" t="s">
        <v>114</v>
      </c>
    </row>
    <row r="4" spans="1:16" ht="12.75" customHeight="1" x14ac:dyDescent="0.2"/>
    <row r="5" spans="1:16" ht="8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1.25" customHeight="1" x14ac:dyDescent="0.2"/>
    <row r="7" spans="1:16" ht="25.5" customHeight="1" x14ac:dyDescent="0.2">
      <c r="A7" s="5" t="s">
        <v>25</v>
      </c>
      <c r="B7" s="6" t="s">
        <v>26</v>
      </c>
      <c r="C7" s="6" t="s">
        <v>115</v>
      </c>
      <c r="D7" s="6" t="s">
        <v>116</v>
      </c>
      <c r="E7" s="6" t="s">
        <v>117</v>
      </c>
      <c r="F7" s="6" t="s">
        <v>118</v>
      </c>
      <c r="G7" s="6" t="s">
        <v>119</v>
      </c>
      <c r="H7" s="6" t="s">
        <v>120</v>
      </c>
      <c r="I7" s="6" t="s">
        <v>121</v>
      </c>
      <c r="J7" s="6" t="s">
        <v>122</v>
      </c>
      <c r="K7" s="6" t="s">
        <v>123</v>
      </c>
      <c r="L7" s="6" t="s">
        <v>124</v>
      </c>
      <c r="M7" s="6" t="s">
        <v>125</v>
      </c>
      <c r="N7" s="6" t="s">
        <v>126</v>
      </c>
      <c r="O7" s="6" t="s">
        <v>127</v>
      </c>
      <c r="P7" s="9" t="s">
        <v>128</v>
      </c>
    </row>
    <row r="8" spans="1:16" x14ac:dyDescent="0.2">
      <c r="A8" s="10" t="s">
        <v>129</v>
      </c>
      <c r="B8" s="11"/>
      <c r="C8" s="84" t="s">
        <v>130</v>
      </c>
      <c r="D8" s="11" t="s">
        <v>130</v>
      </c>
      <c r="E8" s="84" t="s">
        <v>130</v>
      </c>
      <c r="F8" s="11" t="s">
        <v>131</v>
      </c>
      <c r="G8" s="84" t="s">
        <v>130</v>
      </c>
      <c r="H8" s="11" t="s">
        <v>131</v>
      </c>
      <c r="I8" s="84" t="s">
        <v>131</v>
      </c>
      <c r="J8" s="11" t="s">
        <v>130</v>
      </c>
      <c r="K8" s="84" t="s">
        <v>131</v>
      </c>
      <c r="L8" s="11" t="s">
        <v>132</v>
      </c>
      <c r="M8" s="84" t="s">
        <v>131</v>
      </c>
      <c r="N8" s="11" t="s">
        <v>130</v>
      </c>
      <c r="O8" s="84" t="s">
        <v>131</v>
      </c>
      <c r="P8" s="117" t="s">
        <v>131</v>
      </c>
    </row>
    <row r="9" spans="1:16" x14ac:dyDescent="0.2">
      <c r="A9" s="18" t="s">
        <v>133</v>
      </c>
      <c r="B9" s="19"/>
      <c r="C9" s="29" t="s">
        <v>134</v>
      </c>
      <c r="D9" s="19" t="s">
        <v>135</v>
      </c>
      <c r="E9" s="29" t="s">
        <v>135</v>
      </c>
      <c r="F9" s="19" t="s">
        <v>136</v>
      </c>
      <c r="G9" s="29" t="s">
        <v>135</v>
      </c>
      <c r="H9" s="19" t="s">
        <v>137</v>
      </c>
      <c r="I9" s="29" t="s">
        <v>138</v>
      </c>
      <c r="J9" s="19" t="s">
        <v>135</v>
      </c>
      <c r="K9" s="29" t="s">
        <v>136</v>
      </c>
      <c r="L9" s="19" t="s">
        <v>138</v>
      </c>
      <c r="M9" s="29" t="s">
        <v>137</v>
      </c>
      <c r="N9" s="19" t="s">
        <v>135</v>
      </c>
      <c r="O9" s="29" t="s">
        <v>136</v>
      </c>
      <c r="P9" s="118" t="s">
        <v>138</v>
      </c>
    </row>
    <row r="10" spans="1:16" ht="22.5" x14ac:dyDescent="0.2">
      <c r="A10" s="18" t="s">
        <v>44</v>
      </c>
      <c r="B10" s="19"/>
      <c r="C10" s="29" t="s">
        <v>139</v>
      </c>
      <c r="D10" s="19" t="s">
        <v>140</v>
      </c>
      <c r="E10" s="29" t="s">
        <v>140</v>
      </c>
      <c r="F10" s="19" t="s">
        <v>141</v>
      </c>
      <c r="G10" s="29" t="s">
        <v>142</v>
      </c>
      <c r="H10" s="19" t="s">
        <v>143</v>
      </c>
      <c r="I10" s="29" t="s">
        <v>139</v>
      </c>
      <c r="J10" s="19" t="s">
        <v>140</v>
      </c>
      <c r="K10" s="29" t="s">
        <v>143</v>
      </c>
      <c r="L10" s="19" t="s">
        <v>139</v>
      </c>
      <c r="M10" s="29" t="s">
        <v>139</v>
      </c>
      <c r="N10" s="19" t="s">
        <v>140</v>
      </c>
      <c r="O10" s="29" t="s">
        <v>141</v>
      </c>
      <c r="P10" s="118" t="s">
        <v>139</v>
      </c>
    </row>
    <row r="11" spans="1:16" x14ac:dyDescent="0.2">
      <c r="A11" s="18" t="s">
        <v>100</v>
      </c>
      <c r="B11" s="19" t="s">
        <v>101</v>
      </c>
      <c r="C11" s="29">
        <v>18</v>
      </c>
      <c r="D11" s="19" t="s">
        <v>144</v>
      </c>
      <c r="E11" s="29" t="s">
        <v>144</v>
      </c>
      <c r="F11" s="19">
        <v>39</v>
      </c>
      <c r="G11" s="29" t="s">
        <v>144</v>
      </c>
      <c r="H11" s="19">
        <v>57</v>
      </c>
      <c r="I11" s="29">
        <v>32</v>
      </c>
      <c r="J11" s="19" t="s">
        <v>144</v>
      </c>
      <c r="K11" s="29">
        <v>53</v>
      </c>
      <c r="L11" s="19">
        <v>26</v>
      </c>
      <c r="M11" s="29">
        <v>35.299999999999997</v>
      </c>
      <c r="N11" s="19" t="s">
        <v>144</v>
      </c>
      <c r="O11" s="29">
        <v>36.5</v>
      </c>
      <c r="P11" s="118">
        <v>20</v>
      </c>
    </row>
    <row r="12" spans="1:16" x14ac:dyDescent="0.2">
      <c r="A12" s="18" t="s">
        <v>45</v>
      </c>
      <c r="B12" s="19" t="s">
        <v>46</v>
      </c>
      <c r="C12" s="20">
        <v>10.9546401988</v>
      </c>
      <c r="D12" s="14">
        <v>171.5</v>
      </c>
      <c r="E12" s="20">
        <v>16.081732318299998</v>
      </c>
      <c r="F12" s="14">
        <v>10.5750221264</v>
      </c>
      <c r="G12" s="20">
        <v>89.406497935600001</v>
      </c>
      <c r="H12" s="14">
        <v>57.991536255</v>
      </c>
      <c r="I12" s="20">
        <v>42</v>
      </c>
      <c r="J12" s="14">
        <v>36.742176697200001</v>
      </c>
      <c r="K12" s="20">
        <v>21.9778959858</v>
      </c>
      <c r="L12" s="14">
        <v>10.243888027200001</v>
      </c>
      <c r="M12" s="20">
        <v>21.220431189300001</v>
      </c>
      <c r="N12" s="14">
        <v>29.846289074400001</v>
      </c>
      <c r="O12" s="20">
        <v>21.8658360638</v>
      </c>
      <c r="P12" s="119">
        <v>46.320899174200001</v>
      </c>
    </row>
    <row r="13" spans="1:16" x14ac:dyDescent="0.2">
      <c r="A13" s="18" t="s">
        <v>145</v>
      </c>
      <c r="B13" s="19"/>
      <c r="C13" s="20" t="s">
        <v>115</v>
      </c>
      <c r="D13" s="14" t="s">
        <v>116</v>
      </c>
      <c r="E13" s="20" t="s">
        <v>117</v>
      </c>
      <c r="F13" s="14" t="s">
        <v>118</v>
      </c>
      <c r="G13" s="20" t="s">
        <v>119</v>
      </c>
      <c r="H13" s="14" t="s">
        <v>120</v>
      </c>
      <c r="I13" s="20" t="s">
        <v>121</v>
      </c>
      <c r="J13" s="14" t="s">
        <v>122</v>
      </c>
      <c r="K13" s="20" t="s">
        <v>123</v>
      </c>
      <c r="L13" s="14" t="s">
        <v>124</v>
      </c>
      <c r="M13" s="20" t="s">
        <v>125</v>
      </c>
      <c r="N13" s="14" t="s">
        <v>126</v>
      </c>
      <c r="O13" s="20" t="s">
        <v>127</v>
      </c>
      <c r="P13" s="119" t="s">
        <v>128</v>
      </c>
    </row>
    <row r="14" spans="1:16" x14ac:dyDescent="0.2">
      <c r="A14" s="18" t="s">
        <v>146</v>
      </c>
      <c r="B14" s="19" t="s">
        <v>71</v>
      </c>
      <c r="C14" s="29">
        <v>175.15023340293601</v>
      </c>
      <c r="D14" s="19">
        <v>38.077986169866001</v>
      </c>
      <c r="E14" s="29">
        <v>10.902701607476001</v>
      </c>
      <c r="F14" s="19">
        <v>0.62104055949066006</v>
      </c>
      <c r="G14" s="29">
        <v>20.173623069600001</v>
      </c>
      <c r="H14" s="19">
        <v>180.30705063607999</v>
      </c>
      <c r="I14" s="29">
        <v>546.96821132641196</v>
      </c>
      <c r="J14" s="19">
        <v>13.429042300583799</v>
      </c>
      <c r="K14" s="29">
        <v>19.693304083670949</v>
      </c>
      <c r="L14" s="19">
        <v>1.8424934416956402</v>
      </c>
      <c r="M14" s="29">
        <v>30.344299705133999</v>
      </c>
      <c r="N14" s="19">
        <v>17.001204380403998</v>
      </c>
      <c r="O14" s="29">
        <v>31.866393730078002</v>
      </c>
      <c r="P14" s="118">
        <v>246.08892042254001</v>
      </c>
    </row>
    <row r="15" spans="1:16" x14ac:dyDescent="0.2">
      <c r="A15" s="18" t="s">
        <v>147</v>
      </c>
      <c r="B15" s="19" t="s">
        <v>71</v>
      </c>
      <c r="C15" s="120">
        <v>0.49894096168300123</v>
      </c>
      <c r="D15" s="34">
        <v>3.343736204195034</v>
      </c>
      <c r="E15" s="120">
        <v>1.0037829029047001</v>
      </c>
      <c r="F15" s="34">
        <v>0.116740900603613</v>
      </c>
      <c r="G15" s="120">
        <v>1.4534902864971611</v>
      </c>
      <c r="H15" s="34">
        <v>0.94983559721489252</v>
      </c>
      <c r="I15" s="120">
        <v>0.73558450119087804</v>
      </c>
      <c r="J15" s="34">
        <v>2.4001702127066999</v>
      </c>
      <c r="K15" s="120">
        <v>2.2916000159990017E-2</v>
      </c>
      <c r="L15" s="34">
        <v>1.3178697132397898E-2</v>
      </c>
      <c r="M15" s="120">
        <v>0.45891254524441494</v>
      </c>
      <c r="N15" s="34">
        <v>3.2860573025994197</v>
      </c>
      <c r="O15" s="120">
        <v>4.0639235757215495</v>
      </c>
      <c r="P15" s="121">
        <v>1.5589367146700601</v>
      </c>
    </row>
    <row r="16" spans="1:16" x14ac:dyDescent="0.2">
      <c r="A16" s="18" t="s">
        <v>148</v>
      </c>
      <c r="B16" s="19" t="s">
        <v>71</v>
      </c>
      <c r="C16" s="120">
        <v>0.56495488059900123</v>
      </c>
      <c r="D16" s="34">
        <v>4.0979181186532028</v>
      </c>
      <c r="E16" s="120">
        <v>1.7942192477837</v>
      </c>
      <c r="F16" s="34">
        <v>0.116740900603613</v>
      </c>
      <c r="G16" s="120">
        <v>3.0316776796033604</v>
      </c>
      <c r="H16" s="34">
        <v>0.94983559721489252</v>
      </c>
      <c r="I16" s="120">
        <v>1.4217331872708665</v>
      </c>
      <c r="J16" s="34">
        <v>2.9769901482087002</v>
      </c>
      <c r="K16" s="120">
        <v>6.6543999869990017E-2</v>
      </c>
      <c r="L16" s="34">
        <v>3.5207864458997901E-2</v>
      </c>
      <c r="M16" s="120">
        <v>0.45891254524441494</v>
      </c>
      <c r="N16" s="34">
        <v>3.81378109588942</v>
      </c>
      <c r="O16" s="120">
        <v>8.5277094012182992</v>
      </c>
      <c r="P16" s="121">
        <v>1.5589367146700601</v>
      </c>
    </row>
    <row r="17" spans="1:16" x14ac:dyDescent="0.2">
      <c r="A17" s="18" t="s">
        <v>149</v>
      </c>
      <c r="B17" s="19" t="s">
        <v>71</v>
      </c>
      <c r="C17" s="120">
        <v>0.82608611469600102</v>
      </c>
      <c r="D17" s="34">
        <v>4.8286355870412239</v>
      </c>
      <c r="E17" s="120">
        <v>2.4750013691877002</v>
      </c>
      <c r="F17" s="34">
        <v>0.116740900603613</v>
      </c>
      <c r="G17" s="120">
        <v>4.7414795456965209</v>
      </c>
      <c r="H17" s="34">
        <v>0.94983559721489252</v>
      </c>
      <c r="I17" s="120">
        <v>1.4217331872708665</v>
      </c>
      <c r="J17" s="34">
        <v>3.2654000741117004</v>
      </c>
      <c r="K17" s="120">
        <v>6.6543999869990017E-2</v>
      </c>
      <c r="L17" s="34">
        <v>3.5207864458997901E-2</v>
      </c>
      <c r="M17" s="120">
        <v>0.45891254524441494</v>
      </c>
      <c r="N17" s="34">
        <v>5.1480394751994201</v>
      </c>
      <c r="O17" s="120">
        <v>8.5277094012182992</v>
      </c>
      <c r="P17" s="121">
        <v>1.5589367146700601</v>
      </c>
    </row>
    <row r="18" spans="1:16" ht="22.5" x14ac:dyDescent="0.2">
      <c r="A18" s="39" t="s">
        <v>73</v>
      </c>
      <c r="B18" s="40" t="s">
        <v>74</v>
      </c>
      <c r="C18" s="41">
        <v>4700</v>
      </c>
      <c r="D18" s="42">
        <v>4600</v>
      </c>
      <c r="E18" s="41">
        <v>4600</v>
      </c>
      <c r="F18" s="42">
        <v>4600</v>
      </c>
      <c r="G18" s="41">
        <v>4600</v>
      </c>
      <c r="H18" s="42">
        <v>4600</v>
      </c>
      <c r="I18" s="41">
        <v>4800</v>
      </c>
      <c r="J18" s="42">
        <v>4600</v>
      </c>
      <c r="K18" s="41">
        <v>4600</v>
      </c>
      <c r="L18" s="42">
        <v>4600</v>
      </c>
      <c r="M18" s="41">
        <v>4700</v>
      </c>
      <c r="N18" s="42">
        <v>4600</v>
      </c>
      <c r="O18" s="41">
        <v>8700</v>
      </c>
      <c r="P18" s="122">
        <v>5000</v>
      </c>
    </row>
    <row r="19" spans="1:16" ht="4.5" customHeight="1" x14ac:dyDescent="0.2">
      <c r="A19" s="46"/>
      <c r="B19" s="123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s="125" customFormat="1" ht="22.5" x14ac:dyDescent="0.2">
      <c r="A20" s="10" t="s">
        <v>150</v>
      </c>
      <c r="B20" s="99"/>
      <c r="C20" s="84" t="s">
        <v>151</v>
      </c>
      <c r="D20" s="99" t="s">
        <v>152</v>
      </c>
      <c r="E20" s="84" t="s">
        <v>153</v>
      </c>
      <c r="F20" s="99" t="s">
        <v>154</v>
      </c>
      <c r="G20" s="84" t="s">
        <v>155</v>
      </c>
      <c r="H20" s="99" t="s">
        <v>156</v>
      </c>
      <c r="I20" s="84" t="s">
        <v>157</v>
      </c>
      <c r="J20" s="99" t="s">
        <v>158</v>
      </c>
      <c r="K20" s="84" t="s">
        <v>159</v>
      </c>
      <c r="L20" s="99" t="s">
        <v>160</v>
      </c>
      <c r="M20" s="84" t="s">
        <v>161</v>
      </c>
      <c r="N20" s="99" t="s">
        <v>162</v>
      </c>
      <c r="O20" s="84" t="s">
        <v>163</v>
      </c>
      <c r="P20" s="124" t="s">
        <v>164</v>
      </c>
    </row>
    <row r="21" spans="1:16" x14ac:dyDescent="0.2">
      <c r="A21" s="18" t="s">
        <v>76</v>
      </c>
      <c r="B21" s="126"/>
      <c r="C21" s="105">
        <v>42500</v>
      </c>
      <c r="D21" s="106">
        <v>42500</v>
      </c>
      <c r="E21" s="105">
        <v>42500</v>
      </c>
      <c r="F21" s="106">
        <v>42500</v>
      </c>
      <c r="G21" s="105">
        <v>42500</v>
      </c>
      <c r="H21" s="106">
        <v>42500</v>
      </c>
      <c r="I21" s="105">
        <v>42500</v>
      </c>
      <c r="J21" s="106">
        <v>42500</v>
      </c>
      <c r="K21" s="105">
        <v>42500</v>
      </c>
      <c r="L21" s="106">
        <v>42607</v>
      </c>
      <c r="M21" s="105">
        <v>42500</v>
      </c>
      <c r="N21" s="106">
        <v>42500</v>
      </c>
      <c r="O21" s="105">
        <v>42500</v>
      </c>
      <c r="P21" s="127">
        <v>42500</v>
      </c>
    </row>
    <row r="22" spans="1:16" ht="103.5" customHeight="1" x14ac:dyDescent="0.2">
      <c r="A22" s="103" t="s">
        <v>75</v>
      </c>
      <c r="B22" s="104"/>
      <c r="C22" s="20" t="s">
        <v>165</v>
      </c>
      <c r="D22" s="128" t="s">
        <v>166</v>
      </c>
      <c r="E22" s="20" t="s">
        <v>167</v>
      </c>
      <c r="F22" s="128" t="s">
        <v>168</v>
      </c>
      <c r="G22" s="20" t="s">
        <v>169</v>
      </c>
      <c r="H22" s="128" t="s">
        <v>165</v>
      </c>
      <c r="I22" s="20" t="s">
        <v>170</v>
      </c>
      <c r="J22" s="128" t="s">
        <v>171</v>
      </c>
      <c r="K22" s="20" t="s">
        <v>172</v>
      </c>
      <c r="L22" s="128" t="s">
        <v>173</v>
      </c>
      <c r="M22" s="20" t="s">
        <v>174</v>
      </c>
      <c r="N22" s="128" t="s">
        <v>167</v>
      </c>
      <c r="O22" s="20" t="s">
        <v>168</v>
      </c>
      <c r="P22" s="129" t="s">
        <v>175</v>
      </c>
    </row>
    <row r="23" spans="1:16" x14ac:dyDescent="0.2">
      <c r="A23" s="103" t="s">
        <v>176</v>
      </c>
      <c r="B23" s="104"/>
      <c r="C23" s="20">
        <v>1</v>
      </c>
      <c r="D23" s="128">
        <v>1</v>
      </c>
      <c r="E23" s="20">
        <v>1</v>
      </c>
      <c r="F23" s="128">
        <v>1</v>
      </c>
      <c r="G23" s="20">
        <v>1</v>
      </c>
      <c r="H23" s="128">
        <v>1</v>
      </c>
      <c r="I23" s="20">
        <v>1</v>
      </c>
      <c r="J23" s="128">
        <v>1</v>
      </c>
      <c r="K23" s="20">
        <v>1</v>
      </c>
      <c r="L23" s="128">
        <v>2</v>
      </c>
      <c r="M23" s="20">
        <v>1</v>
      </c>
      <c r="N23" s="128">
        <v>1</v>
      </c>
      <c r="O23" s="20">
        <v>1</v>
      </c>
      <c r="P23" s="129">
        <v>1</v>
      </c>
    </row>
    <row r="24" spans="1:16" ht="22.5" x14ac:dyDescent="0.2">
      <c r="A24" s="103" t="s">
        <v>77</v>
      </c>
      <c r="B24" s="104" t="s">
        <v>78</v>
      </c>
      <c r="C24" s="35">
        <v>100</v>
      </c>
      <c r="D24" s="109">
        <v>75</v>
      </c>
      <c r="E24" s="35">
        <v>100</v>
      </c>
      <c r="F24" s="109">
        <v>18</v>
      </c>
      <c r="G24" s="35">
        <v>100</v>
      </c>
      <c r="H24" s="109">
        <v>0</v>
      </c>
      <c r="I24" s="35">
        <v>99</v>
      </c>
      <c r="J24" s="109">
        <v>88</v>
      </c>
      <c r="K24" s="35">
        <v>100</v>
      </c>
      <c r="L24" s="109">
        <v>1</v>
      </c>
      <c r="M24" s="35">
        <v>100</v>
      </c>
      <c r="N24" s="109">
        <v>100</v>
      </c>
      <c r="O24" s="35">
        <v>0</v>
      </c>
      <c r="P24" s="130">
        <v>0</v>
      </c>
    </row>
    <row r="25" spans="1:16" x14ac:dyDescent="0.2">
      <c r="A25" s="94" t="s">
        <v>110</v>
      </c>
      <c r="B25" s="110" t="s">
        <v>78</v>
      </c>
      <c r="C25" s="131">
        <v>64.5</v>
      </c>
      <c r="D25" s="132">
        <v>40.07</v>
      </c>
      <c r="E25" s="133">
        <v>41.77</v>
      </c>
      <c r="F25" s="132">
        <v>81.36</v>
      </c>
      <c r="G25" s="133">
        <v>50.86</v>
      </c>
      <c r="H25" s="132">
        <v>63.9</v>
      </c>
      <c r="I25" s="133">
        <v>60.82</v>
      </c>
      <c r="J25" s="132">
        <v>20.079999999999998</v>
      </c>
      <c r="K25" s="133">
        <v>36.880000000000003</v>
      </c>
      <c r="L25" s="132">
        <v>29.69</v>
      </c>
      <c r="M25" s="133">
        <v>57.39</v>
      </c>
      <c r="N25" s="132">
        <v>34.25</v>
      </c>
      <c r="O25" s="133">
        <v>60.36</v>
      </c>
      <c r="P25" s="134">
        <v>85.69</v>
      </c>
    </row>
    <row r="26" spans="1:16" ht="13.5" customHeight="1" x14ac:dyDescent="0.2">
      <c r="A26" s="46"/>
      <c r="B26" s="123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25.5" customHeight="1" x14ac:dyDescent="0.2">
      <c r="A27" s="5" t="s">
        <v>25</v>
      </c>
      <c r="B27" s="6" t="s">
        <v>26</v>
      </c>
      <c r="C27" s="6" t="s">
        <v>177</v>
      </c>
      <c r="D27" s="6" t="s">
        <v>178</v>
      </c>
      <c r="E27" s="6" t="s">
        <v>179</v>
      </c>
      <c r="F27" s="6" t="s">
        <v>180</v>
      </c>
      <c r="G27" s="6" t="s">
        <v>181</v>
      </c>
      <c r="H27" s="6" t="s">
        <v>182</v>
      </c>
      <c r="I27" s="6" t="s">
        <v>183</v>
      </c>
      <c r="J27" s="6" t="s">
        <v>184</v>
      </c>
      <c r="K27" s="6" t="s">
        <v>185</v>
      </c>
      <c r="L27" s="6" t="s">
        <v>186</v>
      </c>
      <c r="M27" s="6" t="s">
        <v>187</v>
      </c>
      <c r="N27" s="8" t="s">
        <v>188</v>
      </c>
      <c r="O27" s="9" t="s">
        <v>43</v>
      </c>
      <c r="P27" s="46"/>
    </row>
    <row r="28" spans="1:16" x14ac:dyDescent="0.2">
      <c r="A28" s="10" t="s">
        <v>129</v>
      </c>
      <c r="B28" s="11"/>
      <c r="C28" s="84" t="s">
        <v>131</v>
      </c>
      <c r="D28" s="11" t="s">
        <v>131</v>
      </c>
      <c r="E28" s="84" t="s">
        <v>132</v>
      </c>
      <c r="F28" s="11" t="s">
        <v>130</v>
      </c>
      <c r="G28" s="84" t="s">
        <v>132</v>
      </c>
      <c r="H28" s="11" t="s">
        <v>130</v>
      </c>
      <c r="I28" s="84" t="s">
        <v>130</v>
      </c>
      <c r="J28" s="11" t="s">
        <v>131</v>
      </c>
      <c r="K28" s="84" t="s">
        <v>131</v>
      </c>
      <c r="L28" s="11" t="s">
        <v>132</v>
      </c>
      <c r="M28" s="135" t="s">
        <v>131</v>
      </c>
      <c r="N28" s="136"/>
      <c r="O28" s="137"/>
      <c r="P28" s="46"/>
    </row>
    <row r="29" spans="1:16" x14ac:dyDescent="0.2">
      <c r="A29" s="18" t="s">
        <v>133</v>
      </c>
      <c r="B29" s="19"/>
      <c r="C29" s="29" t="s">
        <v>137</v>
      </c>
      <c r="D29" s="19" t="s">
        <v>136</v>
      </c>
      <c r="E29" s="29" t="s">
        <v>138</v>
      </c>
      <c r="F29" s="19" t="s">
        <v>135</v>
      </c>
      <c r="G29" s="29" t="s">
        <v>138</v>
      </c>
      <c r="H29" s="19" t="s">
        <v>134</v>
      </c>
      <c r="I29" s="29" t="s">
        <v>135</v>
      </c>
      <c r="J29" s="19" t="s">
        <v>137</v>
      </c>
      <c r="K29" s="29" t="s">
        <v>136</v>
      </c>
      <c r="L29" s="19" t="s">
        <v>138</v>
      </c>
      <c r="M29" s="138" t="s">
        <v>137</v>
      </c>
      <c r="N29" s="139"/>
      <c r="O29" s="140"/>
      <c r="P29" s="46"/>
    </row>
    <row r="30" spans="1:16" ht="22.5" x14ac:dyDescent="0.2">
      <c r="A30" s="18" t="s">
        <v>44</v>
      </c>
      <c r="B30" s="19"/>
      <c r="C30" s="29" t="s">
        <v>143</v>
      </c>
      <c r="D30" s="19" t="s">
        <v>141</v>
      </c>
      <c r="E30" s="29" t="s">
        <v>139</v>
      </c>
      <c r="F30" s="19" t="s">
        <v>142</v>
      </c>
      <c r="G30" s="29" t="s">
        <v>139</v>
      </c>
      <c r="H30" s="19" t="s">
        <v>142</v>
      </c>
      <c r="I30" s="29" t="s">
        <v>142</v>
      </c>
      <c r="J30" s="19" t="s">
        <v>139</v>
      </c>
      <c r="K30" s="29" t="s">
        <v>141</v>
      </c>
      <c r="L30" s="19" t="s">
        <v>139</v>
      </c>
      <c r="M30" s="138" t="s">
        <v>139</v>
      </c>
      <c r="N30" s="139"/>
      <c r="O30" s="140"/>
      <c r="P30" s="46"/>
    </row>
    <row r="31" spans="1:16" x14ac:dyDescent="0.2">
      <c r="A31" s="18" t="s">
        <v>100</v>
      </c>
      <c r="B31" s="19" t="s">
        <v>101</v>
      </c>
      <c r="C31" s="29">
        <v>49.7</v>
      </c>
      <c r="D31" s="19">
        <v>35</v>
      </c>
      <c r="E31" s="29">
        <v>29</v>
      </c>
      <c r="F31" s="19" t="s">
        <v>144</v>
      </c>
      <c r="G31" s="29">
        <v>34</v>
      </c>
      <c r="H31" s="19" t="s">
        <v>144</v>
      </c>
      <c r="I31" s="29" t="s">
        <v>144</v>
      </c>
      <c r="J31" s="19">
        <v>35.6</v>
      </c>
      <c r="K31" s="29">
        <v>22</v>
      </c>
      <c r="L31" s="19">
        <v>28</v>
      </c>
      <c r="M31" s="138">
        <v>28.6</v>
      </c>
      <c r="N31" s="139"/>
      <c r="O31" s="140"/>
      <c r="P31" s="46"/>
    </row>
    <row r="32" spans="1:16" x14ac:dyDescent="0.2">
      <c r="A32" s="18" t="s">
        <v>45</v>
      </c>
      <c r="B32" s="19" t="s">
        <v>46</v>
      </c>
      <c r="C32" s="20">
        <v>27.693221404599999</v>
      </c>
      <c r="D32" s="14">
        <v>17.014367139299999</v>
      </c>
      <c r="E32" s="20">
        <v>23.116911093500001</v>
      </c>
      <c r="F32" s="14">
        <v>25.983598014999998</v>
      </c>
      <c r="G32" s="20">
        <v>11.8044619211</v>
      </c>
      <c r="H32" s="14">
        <v>23.663218029900001</v>
      </c>
      <c r="I32" s="20">
        <v>28.307996647100001</v>
      </c>
      <c r="J32" s="14">
        <v>9.7883324297800005</v>
      </c>
      <c r="K32" s="20">
        <v>27.5248000098</v>
      </c>
      <c r="L32" s="14">
        <v>7.1619241777899996</v>
      </c>
      <c r="M32" s="141">
        <v>25.2669907752</v>
      </c>
      <c r="N32" s="139">
        <f>SUM(C32:M32)+SUM(C12:P12)</f>
        <v>814.05266668907007</v>
      </c>
      <c r="O32" s="140">
        <f>AVERAGE(C32:M32,C12:P12)</f>
        <v>32.562106667562801</v>
      </c>
      <c r="P32" s="46"/>
    </row>
    <row r="33" spans="1:16" x14ac:dyDescent="0.2">
      <c r="A33" s="18" t="s">
        <v>145</v>
      </c>
      <c r="B33" s="19"/>
      <c r="C33" s="20" t="s">
        <v>177</v>
      </c>
      <c r="D33" s="14" t="s">
        <v>178</v>
      </c>
      <c r="E33" s="20" t="s">
        <v>179</v>
      </c>
      <c r="F33" s="14" t="s">
        <v>180</v>
      </c>
      <c r="G33" s="20" t="s">
        <v>181</v>
      </c>
      <c r="H33" s="14" t="s">
        <v>182</v>
      </c>
      <c r="I33" s="20" t="s">
        <v>183</v>
      </c>
      <c r="J33" s="14" t="s">
        <v>184</v>
      </c>
      <c r="K33" s="20" t="s">
        <v>185</v>
      </c>
      <c r="L33" s="14" t="s">
        <v>186</v>
      </c>
      <c r="M33" s="141" t="s">
        <v>187</v>
      </c>
      <c r="N33" s="142"/>
      <c r="O33" s="143"/>
      <c r="P33" s="46"/>
    </row>
    <row r="34" spans="1:16" x14ac:dyDescent="0.2">
      <c r="A34" s="18" t="s">
        <v>146</v>
      </c>
      <c r="B34" s="19" t="s">
        <v>71</v>
      </c>
      <c r="C34" s="29">
        <v>200.49619677899</v>
      </c>
      <c r="D34" s="19">
        <v>86.086084383766206</v>
      </c>
      <c r="E34" s="29">
        <v>0.61460346945597999</v>
      </c>
      <c r="F34" s="19">
        <v>37.953246357680001</v>
      </c>
      <c r="G34" s="29">
        <v>8.5425107284052011</v>
      </c>
      <c r="H34" s="19">
        <v>12.263812703999999</v>
      </c>
      <c r="I34" s="29">
        <v>9.6584716799999999</v>
      </c>
      <c r="J34" s="19">
        <v>10.39468553199</v>
      </c>
      <c r="K34" s="29">
        <v>736.42039217957995</v>
      </c>
      <c r="L34" s="19">
        <v>9.5741310418141996</v>
      </c>
      <c r="M34" s="138">
        <v>54.885212482219998</v>
      </c>
      <c r="N34" s="139">
        <f>SUM(C34:M34)+SUM(C14:P14)</f>
        <v>2499.3558521738682</v>
      </c>
      <c r="O34" s="140">
        <f>AVERAGE(C34:M34,C14:P14)</f>
        <v>99.974234086954723</v>
      </c>
      <c r="P34" s="46"/>
    </row>
    <row r="35" spans="1:16" x14ac:dyDescent="0.2">
      <c r="A35" s="18" t="s">
        <v>147</v>
      </c>
      <c r="B35" s="19" t="s">
        <v>71</v>
      </c>
      <c r="C35" s="29">
        <v>1.4364925325315134</v>
      </c>
      <c r="D35" s="19">
        <v>-4.4160231027490191E-15</v>
      </c>
      <c r="E35" s="29">
        <v>-4.39470682067622E-15</v>
      </c>
      <c r="F35" s="19">
        <v>1.1144144857064089</v>
      </c>
      <c r="G35" s="29">
        <v>-2.038249984792629E-9</v>
      </c>
      <c r="H35" s="19">
        <v>1.0740640160651931</v>
      </c>
      <c r="I35" s="29">
        <v>1.7442720319017275</v>
      </c>
      <c r="J35" s="19">
        <v>0.10543882211383107</v>
      </c>
      <c r="K35" s="29">
        <v>1.1917477230944913</v>
      </c>
      <c r="L35" s="19">
        <v>1.3880768319704011E-2</v>
      </c>
      <c r="M35" s="138">
        <v>0.8536153980681831</v>
      </c>
      <c r="N35" s="139">
        <f>SUM(C35:M35)+SUM(C15:P15)</f>
        <v>27.440132178286607</v>
      </c>
      <c r="O35" s="140">
        <f>AVERAGE(C35:M35,C15:P15)</f>
        <v>1.0976052871314643</v>
      </c>
      <c r="P35" s="46"/>
    </row>
    <row r="36" spans="1:16" x14ac:dyDescent="0.2">
      <c r="A36" s="18" t="s">
        <v>148</v>
      </c>
      <c r="B36" s="19" t="s">
        <v>71</v>
      </c>
      <c r="C36" s="29">
        <v>1.4364925325315134</v>
      </c>
      <c r="D36" s="19">
        <v>14.106431734876336</v>
      </c>
      <c r="E36" s="29">
        <v>-4.39470682067622E-15</v>
      </c>
      <c r="F36" s="19">
        <v>1.376360483816786</v>
      </c>
      <c r="G36" s="29">
        <v>-2.038249984792629E-9</v>
      </c>
      <c r="H36" s="19">
        <v>1.9429574892008272</v>
      </c>
      <c r="I36" s="29">
        <v>2.2514822449120397</v>
      </c>
      <c r="J36" s="19">
        <v>0.10543882211383107</v>
      </c>
      <c r="K36" s="29">
        <v>3.737968280767392</v>
      </c>
      <c r="L36" s="19">
        <v>1.3880768319704011E-2</v>
      </c>
      <c r="M36" s="138">
        <v>0.8536153980681831</v>
      </c>
      <c r="N36" s="139">
        <f>SUM(C36:M36)+SUM(C16:P16)</f>
        <v>55.239789133856881</v>
      </c>
      <c r="O36" s="140">
        <f>AVERAGE(C36:M36,C16:P16)</f>
        <v>2.209591565354275</v>
      </c>
      <c r="P36" s="46"/>
    </row>
    <row r="37" spans="1:16" x14ac:dyDescent="0.2">
      <c r="A37" s="18" t="s">
        <v>149</v>
      </c>
      <c r="B37" s="19" t="s">
        <v>71</v>
      </c>
      <c r="C37" s="29">
        <v>1.4364925325315134</v>
      </c>
      <c r="D37" s="19">
        <v>15.929294375068096</v>
      </c>
      <c r="E37" s="29">
        <v>-4.39470682067622E-15</v>
      </c>
      <c r="F37" s="19">
        <v>2.4533529668956255</v>
      </c>
      <c r="G37" s="29">
        <v>-2.038249984792629E-9</v>
      </c>
      <c r="H37" s="19">
        <v>6.0663013033084772</v>
      </c>
      <c r="I37" s="29">
        <v>2.8682853514469313</v>
      </c>
      <c r="J37" s="19">
        <v>0.10543882211383107</v>
      </c>
      <c r="K37" s="29">
        <v>3.737968280767392</v>
      </c>
      <c r="L37" s="19">
        <v>0.13186139681918402</v>
      </c>
      <c r="M37" s="138">
        <v>0.8536153980681831</v>
      </c>
      <c r="N37" s="139">
        <f>SUM(C37:M37)+SUM(C17:P17)</f>
        <v>68.00287280146469</v>
      </c>
      <c r="O37" s="140">
        <f>AVERAGE(C37:M37,C17:P17)</f>
        <v>2.7201149120585875</v>
      </c>
      <c r="P37" s="46"/>
    </row>
    <row r="38" spans="1:16" ht="22.5" x14ac:dyDescent="0.2">
      <c r="A38" s="94" t="s">
        <v>73</v>
      </c>
      <c r="B38" s="40" t="s">
        <v>74</v>
      </c>
      <c r="C38" s="144">
        <v>4600</v>
      </c>
      <c r="D38" s="145">
        <v>8700</v>
      </c>
      <c r="E38" s="144">
        <v>4600</v>
      </c>
      <c r="F38" s="145">
        <v>4600</v>
      </c>
      <c r="G38" s="144">
        <v>4600</v>
      </c>
      <c r="H38" s="145">
        <v>4600</v>
      </c>
      <c r="I38" s="144">
        <v>4600</v>
      </c>
      <c r="J38" s="145">
        <v>4600</v>
      </c>
      <c r="K38" s="144">
        <v>4600</v>
      </c>
      <c r="L38" s="145">
        <v>4600</v>
      </c>
      <c r="M38" s="146">
        <v>4600</v>
      </c>
      <c r="N38" s="147">
        <f>SUM(C38:M38)+SUM(C18:P18)</f>
        <v>124000</v>
      </c>
      <c r="O38" s="148">
        <f>AVERAGE(C38:M38,C18:P18)</f>
        <v>4960</v>
      </c>
      <c r="P38" s="46"/>
    </row>
    <row r="39" spans="1:16" ht="3.75" customHeight="1" x14ac:dyDescent="0.2">
      <c r="A39" s="46"/>
      <c r="B39" s="123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ht="22.5" x14ac:dyDescent="0.2">
      <c r="A40" s="10" t="s">
        <v>150</v>
      </c>
      <c r="B40" s="99"/>
      <c r="C40" s="84" t="s">
        <v>189</v>
      </c>
      <c r="D40" s="99" t="s">
        <v>190</v>
      </c>
      <c r="E40" s="84" t="s">
        <v>191</v>
      </c>
      <c r="F40" s="99" t="s">
        <v>192</v>
      </c>
      <c r="G40" s="84" t="s">
        <v>193</v>
      </c>
      <c r="H40" s="99" t="s">
        <v>194</v>
      </c>
      <c r="I40" s="84" t="s">
        <v>195</v>
      </c>
      <c r="J40" s="99" t="s">
        <v>196</v>
      </c>
      <c r="K40" s="84" t="s">
        <v>197</v>
      </c>
      <c r="L40" s="99" t="s">
        <v>198</v>
      </c>
      <c r="M40" s="135" t="s">
        <v>199</v>
      </c>
      <c r="N40" s="46"/>
      <c r="O40" s="46"/>
      <c r="P40" s="46"/>
    </row>
    <row r="41" spans="1:16" x14ac:dyDescent="0.2">
      <c r="A41" s="18" t="s">
        <v>76</v>
      </c>
      <c r="B41" s="104"/>
      <c r="C41" s="149">
        <v>42500</v>
      </c>
      <c r="D41" s="106">
        <v>42500</v>
      </c>
      <c r="E41" s="105">
        <v>42607</v>
      </c>
      <c r="F41" s="106">
        <v>42500</v>
      </c>
      <c r="G41" s="105">
        <v>42607</v>
      </c>
      <c r="H41" s="106">
        <v>42607</v>
      </c>
      <c r="I41" s="105">
        <v>42607</v>
      </c>
      <c r="J41" s="106">
        <v>42500</v>
      </c>
      <c r="K41" s="105">
        <v>42500</v>
      </c>
      <c r="L41" s="106">
        <v>42607</v>
      </c>
      <c r="M41" s="107">
        <v>42500</v>
      </c>
      <c r="N41" s="46"/>
      <c r="O41" s="46"/>
      <c r="P41" s="46"/>
    </row>
    <row r="42" spans="1:16" ht="101.25" x14ac:dyDescent="0.2">
      <c r="A42" s="103" t="s">
        <v>75</v>
      </c>
      <c r="B42" s="104"/>
      <c r="C42" s="20" t="s">
        <v>174</v>
      </c>
      <c r="D42" s="128" t="s">
        <v>200</v>
      </c>
      <c r="E42" s="20" t="s">
        <v>170</v>
      </c>
      <c r="F42" s="128" t="s">
        <v>169</v>
      </c>
      <c r="G42" s="20" t="s">
        <v>174</v>
      </c>
      <c r="H42" s="128" t="s">
        <v>201</v>
      </c>
      <c r="I42" s="20" t="s">
        <v>169</v>
      </c>
      <c r="J42" s="128" t="s">
        <v>202</v>
      </c>
      <c r="K42" s="20" t="s">
        <v>172</v>
      </c>
      <c r="L42" s="128" t="s">
        <v>203</v>
      </c>
      <c r="M42" s="141" t="s">
        <v>174</v>
      </c>
      <c r="N42" s="46"/>
      <c r="O42" s="46"/>
      <c r="P42" s="46"/>
    </row>
    <row r="43" spans="1:16" x14ac:dyDescent="0.2">
      <c r="A43" s="103" t="s">
        <v>176</v>
      </c>
      <c r="B43" s="104"/>
      <c r="C43" s="20">
        <v>1</v>
      </c>
      <c r="D43" s="128">
        <v>1</v>
      </c>
      <c r="E43" s="20">
        <v>2</v>
      </c>
      <c r="F43" s="128">
        <v>1</v>
      </c>
      <c r="G43" s="20">
        <v>2</v>
      </c>
      <c r="H43" s="128">
        <v>2</v>
      </c>
      <c r="I43" s="20">
        <v>2</v>
      </c>
      <c r="J43" s="128">
        <v>1</v>
      </c>
      <c r="K43" s="20">
        <v>1</v>
      </c>
      <c r="L43" s="128">
        <v>2</v>
      </c>
      <c r="M43" s="141">
        <v>1</v>
      </c>
      <c r="N43" s="46"/>
      <c r="O43" s="46"/>
      <c r="P43" s="46"/>
    </row>
    <row r="44" spans="1:16" ht="22.5" x14ac:dyDescent="0.2">
      <c r="A44" s="103" t="s">
        <v>77</v>
      </c>
      <c r="B44" s="104" t="s">
        <v>78</v>
      </c>
      <c r="C44" s="20">
        <v>25</v>
      </c>
      <c r="D44" s="128">
        <v>100</v>
      </c>
      <c r="E44" s="20">
        <v>4</v>
      </c>
      <c r="F44" s="128">
        <v>100</v>
      </c>
      <c r="G44" s="20">
        <v>50</v>
      </c>
      <c r="H44" s="128">
        <v>15</v>
      </c>
      <c r="I44" s="20">
        <v>10</v>
      </c>
      <c r="J44" s="128">
        <v>100</v>
      </c>
      <c r="K44" s="20">
        <v>100</v>
      </c>
      <c r="L44" s="128">
        <v>0</v>
      </c>
      <c r="M44" s="141">
        <v>25</v>
      </c>
      <c r="N44" s="46"/>
      <c r="O44" s="46"/>
      <c r="P44" s="46"/>
    </row>
    <row r="45" spans="1:16" x14ac:dyDescent="0.2">
      <c r="A45" s="94" t="s">
        <v>110</v>
      </c>
      <c r="B45" s="110" t="s">
        <v>78</v>
      </c>
      <c r="C45" s="131">
        <v>80.69</v>
      </c>
      <c r="D45" s="132">
        <v>35.99</v>
      </c>
      <c r="E45" s="131">
        <v>10.199999999999999</v>
      </c>
      <c r="F45" s="132">
        <v>50.86</v>
      </c>
      <c r="G45" s="131">
        <v>21.39</v>
      </c>
      <c r="H45" s="132">
        <v>12.36</v>
      </c>
      <c r="I45" s="131">
        <v>11</v>
      </c>
      <c r="J45" s="132">
        <v>60.74</v>
      </c>
      <c r="K45" s="131">
        <v>60.88</v>
      </c>
      <c r="L45" s="132">
        <v>31.22</v>
      </c>
      <c r="M45" s="150">
        <v>78.790000000000006</v>
      </c>
      <c r="N45" s="46"/>
      <c r="O45" s="46"/>
      <c r="P45" s="46"/>
    </row>
    <row r="47" spans="1:16" x14ac:dyDescent="0.2">
      <c r="A47" s="4" t="s">
        <v>80</v>
      </c>
    </row>
    <row r="48" spans="1:16" x14ac:dyDescent="0.2">
      <c r="A48" s="4" t="s">
        <v>204</v>
      </c>
    </row>
    <row r="49" spans="1:16" x14ac:dyDescent="0.2">
      <c r="A49" s="4" t="s">
        <v>205</v>
      </c>
    </row>
    <row r="50" spans="1:16" x14ac:dyDescent="0.2">
      <c r="A50" s="4" t="s">
        <v>81</v>
      </c>
    </row>
    <row r="51" spans="1:16" x14ac:dyDescent="0.2">
      <c r="A51" s="4" t="s">
        <v>82</v>
      </c>
    </row>
    <row r="57" spans="1:16" ht="27.75" x14ac:dyDescent="0.4">
      <c r="I57" s="116" t="str">
        <f>+I1</f>
        <v>Ronda 1.3</v>
      </c>
    </row>
    <row r="58" spans="1:16" ht="27.75" x14ac:dyDescent="0.4">
      <c r="I58" s="116" t="s">
        <v>113</v>
      </c>
    </row>
    <row r="59" spans="1:16" ht="27.75" x14ac:dyDescent="0.4">
      <c r="I59" s="116" t="s">
        <v>114</v>
      </c>
    </row>
    <row r="60" spans="1:16" ht="12.75" customHeight="1" x14ac:dyDescent="0.2"/>
    <row r="61" spans="1:16" ht="8.2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82" spans="1:3" ht="15" x14ac:dyDescent="0.2">
      <c r="A82" s="195" t="s">
        <v>3</v>
      </c>
      <c r="B82" s="196"/>
      <c r="C82" s="197"/>
    </row>
    <row r="83" spans="1:3" ht="15" x14ac:dyDescent="0.2">
      <c r="A83" s="151" t="s">
        <v>4</v>
      </c>
      <c r="B83" s="198">
        <v>42353</v>
      </c>
      <c r="C83" s="199"/>
    </row>
    <row r="84" spans="1:3" ht="15" x14ac:dyDescent="0.2">
      <c r="A84" s="152" t="s">
        <v>5</v>
      </c>
      <c r="B84" s="200">
        <v>25</v>
      </c>
      <c r="C84" s="201"/>
    </row>
    <row r="85" spans="1:3" x14ac:dyDescent="0.2">
      <c r="A85" s="202" t="s">
        <v>8</v>
      </c>
      <c r="B85" s="203" t="s">
        <v>130</v>
      </c>
      <c r="C85" s="204"/>
    </row>
    <row r="86" spans="1:3" x14ac:dyDescent="0.2">
      <c r="A86" s="202"/>
      <c r="B86" s="205" t="s">
        <v>131</v>
      </c>
      <c r="C86" s="206"/>
    </row>
    <row r="87" spans="1:3" x14ac:dyDescent="0.2">
      <c r="A87" s="202"/>
      <c r="B87" s="205" t="s">
        <v>132</v>
      </c>
      <c r="C87" s="206"/>
    </row>
    <row r="88" spans="1:3" x14ac:dyDescent="0.2">
      <c r="A88" s="202" t="s">
        <v>11</v>
      </c>
      <c r="B88" s="207" t="s">
        <v>13</v>
      </c>
      <c r="C88" s="208"/>
    </row>
    <row r="89" spans="1:3" ht="30" customHeight="1" x14ac:dyDescent="0.2">
      <c r="A89" s="202"/>
      <c r="B89" s="207" t="s">
        <v>206</v>
      </c>
      <c r="C89" s="208"/>
    </row>
    <row r="90" spans="1:3" x14ac:dyDescent="0.2">
      <c r="A90" s="202" t="s">
        <v>16</v>
      </c>
      <c r="B90" s="203" t="s">
        <v>207</v>
      </c>
      <c r="C90" s="204"/>
    </row>
    <row r="91" spans="1:3" x14ac:dyDescent="0.2">
      <c r="A91" s="202"/>
      <c r="B91" s="205" t="s">
        <v>208</v>
      </c>
      <c r="C91" s="206"/>
    </row>
    <row r="92" spans="1:3" x14ac:dyDescent="0.2">
      <c r="A92" s="202" t="s">
        <v>19</v>
      </c>
      <c r="B92" s="207" t="s">
        <v>21</v>
      </c>
      <c r="C92" s="208"/>
    </row>
    <row r="93" spans="1:3" x14ac:dyDescent="0.2">
      <c r="A93" s="202"/>
      <c r="B93" s="200" t="s">
        <v>209</v>
      </c>
      <c r="C93" s="201"/>
    </row>
    <row r="94" spans="1:3" ht="15" x14ac:dyDescent="0.2">
      <c r="A94" s="153" t="s">
        <v>23</v>
      </c>
      <c r="B94" s="209" t="s">
        <v>210</v>
      </c>
      <c r="C94" s="210"/>
    </row>
  </sheetData>
  <mergeCells count="17">
    <mergeCell ref="A92:A93"/>
    <mergeCell ref="B92:C92"/>
    <mergeCell ref="B93:C93"/>
    <mergeCell ref="B94:C94"/>
    <mergeCell ref="A88:A89"/>
    <mergeCell ref="B88:C88"/>
    <mergeCell ref="B89:C89"/>
    <mergeCell ref="A90:A91"/>
    <mergeCell ref="B90:C90"/>
    <mergeCell ref="B91:C91"/>
    <mergeCell ref="A82:C82"/>
    <mergeCell ref="B83:C83"/>
    <mergeCell ref="B84:C84"/>
    <mergeCell ref="A85:A87"/>
    <mergeCell ref="B85:C85"/>
    <mergeCell ref="B86:C86"/>
    <mergeCell ref="B87:C87"/>
  </mergeCells>
  <pageMargins left="0.53749999999999998" right="0.48958333333333331" top="0.4921875" bottom="0.5390625" header="0.3" footer="0.3"/>
  <pageSetup scale="45" fitToHeight="2" orientation="landscape" r:id="rId1"/>
  <rowBreaks count="1" manualBreakCount="1">
    <brk id="5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abSelected="1" view="pageLayout" topLeftCell="A14" zoomScale="70" zoomScaleNormal="100" zoomScalePageLayoutView="70" workbookViewId="0">
      <selection activeCell="J40" sqref="J40"/>
    </sheetView>
  </sheetViews>
  <sheetFormatPr baseColWidth="10" defaultRowHeight="14.25" x14ac:dyDescent="0.2"/>
  <cols>
    <col min="1" max="1" width="29.7109375" style="1" customWidth="1"/>
    <col min="2" max="5" width="13.140625" style="1" customWidth="1"/>
    <col min="6" max="6" width="14.7109375" style="1" customWidth="1"/>
    <col min="7" max="15" width="13.140625" style="1" customWidth="1"/>
    <col min="16" max="16384" width="11.42578125" style="1"/>
  </cols>
  <sheetData>
    <row r="1" spans="1:15" ht="20.25" x14ac:dyDescent="0.3">
      <c r="G1" s="2" t="s">
        <v>211</v>
      </c>
    </row>
    <row r="2" spans="1:15" ht="20.25" x14ac:dyDescent="0.3">
      <c r="G2" s="2" t="s">
        <v>212</v>
      </c>
    </row>
    <row r="3" spans="1:15" ht="20.25" x14ac:dyDescent="0.3">
      <c r="G3" s="2" t="s">
        <v>213</v>
      </c>
    </row>
    <row r="4" spans="1:15" ht="4.5" customHeight="1" x14ac:dyDescent="0.2"/>
    <row r="5" spans="1:15" ht="8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 x14ac:dyDescent="0.2"/>
    <row r="7" spans="1:15" x14ac:dyDescent="0.2">
      <c r="B7" s="216" t="s">
        <v>3</v>
      </c>
      <c r="C7" s="217"/>
      <c r="D7" s="217"/>
      <c r="E7" s="217"/>
      <c r="F7" s="218"/>
    </row>
    <row r="8" spans="1:15" ht="17.25" customHeight="1" x14ac:dyDescent="0.2">
      <c r="B8" s="219" t="s">
        <v>4</v>
      </c>
      <c r="C8" s="220"/>
      <c r="D8" s="221">
        <v>42709</v>
      </c>
      <c r="E8" s="222"/>
      <c r="F8" s="223"/>
    </row>
    <row r="9" spans="1:15" ht="17.25" customHeight="1" x14ac:dyDescent="0.2">
      <c r="B9" s="211" t="s">
        <v>5</v>
      </c>
      <c r="C9" s="212"/>
      <c r="D9" s="224">
        <v>10</v>
      </c>
      <c r="E9" s="224"/>
      <c r="F9" s="225"/>
    </row>
    <row r="10" spans="1:15" ht="17.25" hidden="1" customHeight="1" x14ac:dyDescent="0.2">
      <c r="B10" s="211" t="s">
        <v>6</v>
      </c>
      <c r="C10" s="212"/>
      <c r="D10" s="213" t="s">
        <v>214</v>
      </c>
      <c r="E10" s="214"/>
      <c r="F10" s="215"/>
    </row>
    <row r="11" spans="1:15" ht="17.25" customHeight="1" x14ac:dyDescent="0.2">
      <c r="B11" s="211" t="s">
        <v>8</v>
      </c>
      <c r="C11" s="212"/>
      <c r="D11" s="222" t="s">
        <v>215</v>
      </c>
      <c r="E11" s="222"/>
      <c r="F11" s="223"/>
    </row>
    <row r="12" spans="1:15" ht="17.25" customHeight="1" x14ac:dyDescent="0.2">
      <c r="B12" s="211"/>
      <c r="C12" s="212"/>
      <c r="D12" s="226" t="s">
        <v>216</v>
      </c>
      <c r="E12" s="226"/>
      <c r="F12" s="227"/>
    </row>
    <row r="13" spans="1:15" ht="17.25" customHeight="1" x14ac:dyDescent="0.2">
      <c r="B13" s="211" t="s">
        <v>11</v>
      </c>
      <c r="C13" s="212"/>
      <c r="D13" s="228" t="s">
        <v>217</v>
      </c>
      <c r="E13" s="228"/>
      <c r="F13" s="229"/>
    </row>
    <row r="14" spans="1:15" ht="17.25" customHeight="1" x14ac:dyDescent="0.2">
      <c r="B14" s="211"/>
      <c r="C14" s="212"/>
      <c r="D14" s="230" t="s">
        <v>218</v>
      </c>
      <c r="E14" s="230"/>
      <c r="F14" s="231"/>
    </row>
    <row r="15" spans="1:15" ht="17.25" customHeight="1" x14ac:dyDescent="0.2">
      <c r="B15" s="211"/>
      <c r="C15" s="212"/>
      <c r="D15" s="228" t="s">
        <v>219</v>
      </c>
      <c r="E15" s="228"/>
      <c r="F15" s="229"/>
    </row>
    <row r="16" spans="1:15" ht="17.25" customHeight="1" x14ac:dyDescent="0.2">
      <c r="B16" s="211"/>
      <c r="C16" s="212"/>
      <c r="D16" s="230" t="s">
        <v>220</v>
      </c>
      <c r="E16" s="230"/>
      <c r="F16" s="231"/>
    </row>
    <row r="17" spans="1:15" ht="17.25" customHeight="1" x14ac:dyDescent="0.2">
      <c r="B17" s="211" t="s">
        <v>16</v>
      </c>
      <c r="C17" s="212"/>
      <c r="D17" s="222" t="s">
        <v>221</v>
      </c>
      <c r="E17" s="222"/>
      <c r="F17" s="223"/>
    </row>
    <row r="18" spans="1:15" ht="17.25" customHeight="1" x14ac:dyDescent="0.2">
      <c r="B18" s="211"/>
      <c r="C18" s="212"/>
      <c r="D18" s="226" t="s">
        <v>222</v>
      </c>
      <c r="E18" s="226"/>
      <c r="F18" s="227"/>
    </row>
    <row r="19" spans="1:15" ht="17.25" customHeight="1" x14ac:dyDescent="0.2">
      <c r="B19" s="211" t="s">
        <v>19</v>
      </c>
      <c r="C19" s="212"/>
      <c r="D19" s="228" t="s">
        <v>209</v>
      </c>
      <c r="E19" s="228"/>
      <c r="F19" s="229"/>
    </row>
    <row r="20" spans="1:15" s="4" customFormat="1" ht="17.25" customHeight="1" x14ac:dyDescent="0.2">
      <c r="A20" s="1"/>
      <c r="B20" s="211"/>
      <c r="C20" s="212"/>
      <c r="D20" s="228" t="s">
        <v>21</v>
      </c>
      <c r="E20" s="228"/>
      <c r="F20" s="229"/>
      <c r="G20" s="1"/>
      <c r="H20" s="1"/>
      <c r="I20" s="1"/>
      <c r="J20" s="1"/>
      <c r="K20" s="1"/>
      <c r="L20" s="1"/>
    </row>
    <row r="21" spans="1:15" s="4" customFormat="1" ht="17.25" customHeight="1" x14ac:dyDescent="0.2">
      <c r="A21" s="1"/>
      <c r="B21" s="211"/>
      <c r="C21" s="212"/>
      <c r="D21" s="228" t="s">
        <v>20</v>
      </c>
      <c r="E21" s="228"/>
      <c r="F21" s="229"/>
      <c r="G21" s="1"/>
      <c r="H21" s="1"/>
      <c r="I21" s="1"/>
      <c r="J21" s="1"/>
      <c r="K21" s="1"/>
      <c r="L21" s="1"/>
    </row>
    <row r="22" spans="1:15" s="4" customFormat="1" ht="17.25" customHeight="1" x14ac:dyDescent="0.2">
      <c r="A22" s="1"/>
      <c r="B22" s="211"/>
      <c r="C22" s="212"/>
      <c r="D22" s="228" t="s">
        <v>22</v>
      </c>
      <c r="E22" s="228"/>
      <c r="F22" s="229"/>
      <c r="G22" s="1"/>
      <c r="H22" s="1"/>
      <c r="I22" s="1"/>
      <c r="J22" s="1"/>
      <c r="K22" s="1"/>
      <c r="L22" s="1"/>
    </row>
    <row r="23" spans="1:15" s="4" customFormat="1" ht="17.25" customHeight="1" x14ac:dyDescent="0.2">
      <c r="A23" s="1"/>
      <c r="B23" s="232" t="s">
        <v>23</v>
      </c>
      <c r="C23" s="233"/>
      <c r="D23" s="234" t="s">
        <v>210</v>
      </c>
      <c r="E23" s="234"/>
      <c r="F23" s="235"/>
      <c r="G23" s="1"/>
      <c r="H23" s="1"/>
      <c r="I23" s="1"/>
      <c r="J23" s="1"/>
      <c r="K23" s="1"/>
      <c r="L23" s="1"/>
    </row>
    <row r="25" spans="1:15" ht="25.5" customHeight="1" x14ac:dyDescent="0.2">
      <c r="A25" s="5" t="s">
        <v>25</v>
      </c>
      <c r="B25" s="6" t="s">
        <v>26</v>
      </c>
      <c r="C25" s="6" t="s">
        <v>223</v>
      </c>
      <c r="D25" s="6" t="s">
        <v>224</v>
      </c>
      <c r="E25" s="6" t="s">
        <v>225</v>
      </c>
      <c r="F25" s="6" t="s">
        <v>226</v>
      </c>
      <c r="G25" s="6" t="s">
        <v>227</v>
      </c>
      <c r="H25" s="6" t="s">
        <v>228</v>
      </c>
      <c r="I25" s="6" t="s">
        <v>229</v>
      </c>
      <c r="J25" s="6" t="s">
        <v>230</v>
      </c>
      <c r="K25" s="6" t="s">
        <v>231</v>
      </c>
      <c r="L25" s="6" t="s">
        <v>232</v>
      </c>
      <c r="M25" s="8" t="s">
        <v>41</v>
      </c>
      <c r="N25" s="6" t="s">
        <v>42</v>
      </c>
      <c r="O25" s="9" t="s">
        <v>99</v>
      </c>
    </row>
    <row r="26" spans="1:15" ht="36.75" customHeight="1" x14ac:dyDescent="0.2">
      <c r="A26" s="10" t="s">
        <v>8</v>
      </c>
      <c r="B26" s="11"/>
      <c r="C26" s="84" t="s">
        <v>215</v>
      </c>
      <c r="D26" s="11" t="s">
        <v>215</v>
      </c>
      <c r="E26" s="84" t="s">
        <v>233</v>
      </c>
      <c r="F26" s="11" t="s">
        <v>233</v>
      </c>
      <c r="G26" s="84" t="s">
        <v>9</v>
      </c>
      <c r="H26" s="11" t="s">
        <v>9</v>
      </c>
      <c r="I26" s="84" t="s">
        <v>9</v>
      </c>
      <c r="J26" s="11" t="s">
        <v>9</v>
      </c>
      <c r="K26" s="84" t="s">
        <v>9</v>
      </c>
      <c r="L26" s="11" t="s">
        <v>9</v>
      </c>
      <c r="M26" s="154"/>
      <c r="N26" s="155"/>
      <c r="O26" s="156"/>
    </row>
    <row r="27" spans="1:15" ht="65.25" customHeight="1" x14ac:dyDescent="0.2">
      <c r="A27" s="18" t="s">
        <v>11</v>
      </c>
      <c r="B27" s="19"/>
      <c r="C27" s="29" t="s">
        <v>217</v>
      </c>
      <c r="D27" s="19" t="s">
        <v>234</v>
      </c>
      <c r="E27" s="29" t="s">
        <v>235</v>
      </c>
      <c r="F27" s="19" t="s">
        <v>236</v>
      </c>
      <c r="G27" s="29" t="s">
        <v>237</v>
      </c>
      <c r="H27" s="19" t="s">
        <v>238</v>
      </c>
      <c r="I27" s="29" t="s">
        <v>239</v>
      </c>
      <c r="J27" s="19" t="s">
        <v>240</v>
      </c>
      <c r="K27" s="29" t="s">
        <v>241</v>
      </c>
      <c r="L27" s="19" t="s">
        <v>242</v>
      </c>
      <c r="M27" s="31"/>
      <c r="N27" s="32"/>
      <c r="O27" s="33"/>
    </row>
    <row r="28" spans="1:15" ht="80.25" customHeight="1" x14ac:dyDescent="0.2">
      <c r="A28" s="18" t="s">
        <v>243</v>
      </c>
      <c r="B28" s="19"/>
      <c r="C28" s="29" t="s">
        <v>244</v>
      </c>
      <c r="D28" s="19" t="s">
        <v>244</v>
      </c>
      <c r="E28" s="29" t="s">
        <v>244</v>
      </c>
      <c r="F28" s="19" t="s">
        <v>244</v>
      </c>
      <c r="G28" s="29" t="s">
        <v>245</v>
      </c>
      <c r="H28" s="19" t="s">
        <v>246</v>
      </c>
      <c r="I28" s="29" t="s">
        <v>247</v>
      </c>
      <c r="J28" s="19" t="s">
        <v>248</v>
      </c>
      <c r="K28" s="29" t="s">
        <v>249</v>
      </c>
      <c r="L28" s="19" t="s">
        <v>245</v>
      </c>
      <c r="M28" s="31"/>
      <c r="N28" s="32"/>
      <c r="O28" s="33"/>
    </row>
    <row r="29" spans="1:15" ht="29.25" customHeight="1" x14ac:dyDescent="0.2">
      <c r="A29" s="18" t="s">
        <v>44</v>
      </c>
      <c r="B29" s="19"/>
      <c r="C29" s="29" t="s">
        <v>209</v>
      </c>
      <c r="D29" s="19" t="s">
        <v>209</v>
      </c>
      <c r="E29" s="29" t="s">
        <v>21</v>
      </c>
      <c r="F29" s="19" t="s">
        <v>209</v>
      </c>
      <c r="G29" s="29" t="s">
        <v>21</v>
      </c>
      <c r="H29" s="19" t="s">
        <v>21</v>
      </c>
      <c r="I29" s="29" t="s">
        <v>250</v>
      </c>
      <c r="J29" s="19" t="s">
        <v>21</v>
      </c>
      <c r="K29" s="29" t="s">
        <v>21</v>
      </c>
      <c r="L29" s="19" t="s">
        <v>20</v>
      </c>
      <c r="M29" s="31"/>
      <c r="N29" s="32"/>
      <c r="O29" s="33"/>
    </row>
    <row r="30" spans="1:15" ht="20.25" customHeight="1" x14ac:dyDescent="0.2">
      <c r="A30" s="18" t="s">
        <v>45</v>
      </c>
      <c r="B30" s="19" t="s">
        <v>46</v>
      </c>
      <c r="C30" s="20">
        <v>1678</v>
      </c>
      <c r="D30" s="14">
        <v>2976.6</v>
      </c>
      <c r="E30" s="20">
        <v>1686.9</v>
      </c>
      <c r="F30" s="14">
        <v>1876.7</v>
      </c>
      <c r="G30" s="20">
        <v>2381.1</v>
      </c>
      <c r="H30" s="14">
        <v>2411.1999999999998</v>
      </c>
      <c r="I30" s="20">
        <v>3287.1</v>
      </c>
      <c r="J30" s="14">
        <v>2358.6999999999998</v>
      </c>
      <c r="K30" s="20">
        <v>2573.1999999999998</v>
      </c>
      <c r="L30" s="14">
        <v>2605.5</v>
      </c>
      <c r="M30" s="21">
        <f>SUM(C30:L30)</f>
        <v>23835</v>
      </c>
      <c r="N30" s="22">
        <f>+C30+D30+E30+F30+G30+K30+J30+I30</f>
        <v>18818.3</v>
      </c>
      <c r="O30" s="23">
        <f>AVERAGE(C30:L30)</f>
        <v>2383.5</v>
      </c>
    </row>
    <row r="31" spans="1:15" ht="20.25" customHeight="1" x14ac:dyDescent="0.2">
      <c r="A31" s="18" t="s">
        <v>47</v>
      </c>
      <c r="B31" s="19" t="s">
        <v>48</v>
      </c>
      <c r="C31" s="20">
        <v>4</v>
      </c>
      <c r="D31" s="14">
        <v>6</v>
      </c>
      <c r="E31" s="20">
        <v>11</v>
      </c>
      <c r="F31" s="14">
        <v>4</v>
      </c>
      <c r="G31" s="20">
        <v>9</v>
      </c>
      <c r="H31" s="14">
        <v>9</v>
      </c>
      <c r="I31" s="20">
        <v>7</v>
      </c>
      <c r="J31" s="14">
        <v>5</v>
      </c>
      <c r="K31" s="20">
        <v>7</v>
      </c>
      <c r="L31" s="14">
        <v>10</v>
      </c>
      <c r="M31" s="21">
        <f>SUM(C31:L31)</f>
        <v>72</v>
      </c>
      <c r="N31" s="22">
        <f t="shared" ref="N31" si="0">+C31+D31+E31+F31+G31+K31+J31+I31</f>
        <v>53</v>
      </c>
      <c r="O31" s="23">
        <f t="shared" ref="O31" si="1">AVERAGE(C31:L31)</f>
        <v>7.2</v>
      </c>
    </row>
    <row r="32" spans="1:15" ht="20.25" customHeight="1" x14ac:dyDescent="0.2">
      <c r="A32" s="18" t="s">
        <v>251</v>
      </c>
      <c r="B32" s="19" t="s">
        <v>50</v>
      </c>
      <c r="C32" s="20">
        <v>2515</v>
      </c>
      <c r="D32" s="14">
        <v>3237</v>
      </c>
      <c r="E32" s="20">
        <v>1004.5454545454545</v>
      </c>
      <c r="F32" s="14">
        <v>1263.75</v>
      </c>
      <c r="G32" s="20">
        <v>2437.2222222222222</v>
      </c>
      <c r="H32" s="14">
        <v>2205</v>
      </c>
      <c r="I32" s="20">
        <v>1763.4285714285713</v>
      </c>
      <c r="J32" s="14">
        <v>1195.8</v>
      </c>
      <c r="K32" s="20">
        <v>848.57142857142856</v>
      </c>
      <c r="L32" s="14">
        <v>604</v>
      </c>
      <c r="M32" s="21" t="s">
        <v>252</v>
      </c>
      <c r="N32" s="22" t="s">
        <v>253</v>
      </c>
      <c r="O32" s="23"/>
    </row>
    <row r="33" spans="1:15" ht="20.25" customHeight="1" x14ac:dyDescent="0.2">
      <c r="A33" s="18" t="s">
        <v>53</v>
      </c>
      <c r="B33" s="19" t="s">
        <v>54</v>
      </c>
      <c r="C33" s="29" t="s">
        <v>254</v>
      </c>
      <c r="D33" s="19" t="s">
        <v>255</v>
      </c>
      <c r="E33" s="29" t="s">
        <v>256</v>
      </c>
      <c r="F33" s="19" t="s">
        <v>257</v>
      </c>
      <c r="G33" s="29" t="s">
        <v>258</v>
      </c>
      <c r="H33" s="19" t="s">
        <v>259</v>
      </c>
      <c r="I33" s="29" t="s">
        <v>260</v>
      </c>
      <c r="J33" s="19" t="s">
        <v>261</v>
      </c>
      <c r="K33" s="29" t="s">
        <v>262</v>
      </c>
      <c r="L33" s="19" t="s">
        <v>263</v>
      </c>
      <c r="M33" s="31" t="s">
        <v>264</v>
      </c>
      <c r="N33" s="32" t="s">
        <v>265</v>
      </c>
      <c r="O33" s="33"/>
    </row>
    <row r="34" spans="1:15" ht="20.25" customHeight="1" x14ac:dyDescent="0.2">
      <c r="A34" s="18" t="s">
        <v>70</v>
      </c>
      <c r="B34" s="19" t="s">
        <v>71</v>
      </c>
      <c r="C34" s="29">
        <v>625.84640000000002</v>
      </c>
      <c r="D34" s="19">
        <v>1439.732</v>
      </c>
      <c r="E34" s="29">
        <v>1303.9501999999998</v>
      </c>
      <c r="F34" s="19">
        <v>540.45400000000006</v>
      </c>
      <c r="G34" s="29">
        <v>1851.8953000000001</v>
      </c>
      <c r="H34" s="19">
        <v>1445.9675999999999</v>
      </c>
      <c r="I34" s="29">
        <v>1668.8875999999998</v>
      </c>
      <c r="J34" s="19">
        <v>392.096</v>
      </c>
      <c r="K34" s="29">
        <v>621.43450000000007</v>
      </c>
      <c r="L34" s="19">
        <v>999.20450000000005</v>
      </c>
      <c r="M34" s="31">
        <f>SUM(C34:L34)</f>
        <v>10889.468099999998</v>
      </c>
      <c r="N34" s="32">
        <f t="shared" ref="N34:N36" si="2">+C34+D34+E34+F34+G34+K34+J34+I34</f>
        <v>8444.2960000000003</v>
      </c>
      <c r="O34" s="33">
        <f>AVERAGE(C34:L34)</f>
        <v>1088.9468099999999</v>
      </c>
    </row>
    <row r="35" spans="1:15" ht="20.25" customHeight="1" x14ac:dyDescent="0.2">
      <c r="A35" s="18" t="s">
        <v>72</v>
      </c>
      <c r="B35" s="34" t="s">
        <v>71</v>
      </c>
      <c r="C35" s="35">
        <v>232.4</v>
      </c>
      <c r="D35" s="36">
        <v>638.79999999999995</v>
      </c>
      <c r="E35" s="35">
        <v>370.7</v>
      </c>
      <c r="F35" s="36">
        <v>145.19999999999999</v>
      </c>
      <c r="G35" s="35">
        <v>433.8</v>
      </c>
      <c r="H35" s="36">
        <v>303.7</v>
      </c>
      <c r="I35" s="35">
        <v>409.2</v>
      </c>
      <c r="J35" s="36">
        <v>75</v>
      </c>
      <c r="K35" s="35">
        <v>126.6</v>
      </c>
      <c r="L35" s="36">
        <v>171.7</v>
      </c>
      <c r="M35" s="37">
        <f t="shared" ref="M35:M36" si="3">SUM(C35:L35)</f>
        <v>2907.0999999999995</v>
      </c>
      <c r="N35" s="38">
        <f t="shared" si="2"/>
        <v>2431.6999999999998</v>
      </c>
      <c r="O35" s="93">
        <f t="shared" ref="O35:O36" si="4">AVERAGE(C35:L35)</f>
        <v>290.70999999999992</v>
      </c>
    </row>
    <row r="36" spans="1:15" ht="21.75" customHeight="1" x14ac:dyDescent="0.2">
      <c r="A36" s="39" t="s">
        <v>73</v>
      </c>
      <c r="B36" s="40" t="s">
        <v>74</v>
      </c>
      <c r="C36" s="41">
        <v>3363</v>
      </c>
      <c r="D36" s="42">
        <v>4986</v>
      </c>
      <c r="E36" s="41">
        <v>3374</v>
      </c>
      <c r="F36" s="42">
        <v>3611</v>
      </c>
      <c r="G36" s="41">
        <v>4241</v>
      </c>
      <c r="H36" s="42">
        <v>5414</v>
      </c>
      <c r="I36" s="41">
        <v>17701</v>
      </c>
      <c r="J36" s="42">
        <v>13059</v>
      </c>
      <c r="K36" s="41">
        <v>14131</v>
      </c>
      <c r="L36" s="42">
        <v>14293</v>
      </c>
      <c r="M36" s="43">
        <f t="shared" si="3"/>
        <v>84173</v>
      </c>
      <c r="N36" s="44">
        <f t="shared" si="2"/>
        <v>64466</v>
      </c>
      <c r="O36" s="97">
        <f t="shared" si="4"/>
        <v>8417.2999999999993</v>
      </c>
    </row>
    <row r="38" spans="1:15" ht="22.5" x14ac:dyDescent="0.2">
      <c r="A38" s="10" t="s">
        <v>150</v>
      </c>
      <c r="B38" s="99"/>
      <c r="C38" s="84" t="s">
        <v>266</v>
      </c>
      <c r="D38" s="99" t="s">
        <v>267</v>
      </c>
      <c r="E38" s="84" t="s">
        <v>268</v>
      </c>
      <c r="F38" s="99" t="s">
        <v>269</v>
      </c>
      <c r="G38" s="84" t="s">
        <v>270</v>
      </c>
      <c r="H38" s="99"/>
      <c r="I38" s="84" t="s">
        <v>271</v>
      </c>
      <c r="J38" s="99" t="s">
        <v>272</v>
      </c>
      <c r="K38" s="84" t="s">
        <v>273</v>
      </c>
      <c r="L38" s="124"/>
    </row>
    <row r="39" spans="1:15" x14ac:dyDescent="0.2">
      <c r="A39" s="18" t="s">
        <v>76</v>
      </c>
      <c r="B39" s="104"/>
      <c r="C39" s="149" t="s">
        <v>274</v>
      </c>
      <c r="D39" s="106" t="s">
        <v>274</v>
      </c>
      <c r="E39" s="105" t="s">
        <v>275</v>
      </c>
      <c r="F39" s="106" t="s">
        <v>274</v>
      </c>
      <c r="G39" s="105" t="s">
        <v>274</v>
      </c>
      <c r="H39" s="106"/>
      <c r="I39" s="105" t="s">
        <v>274</v>
      </c>
      <c r="J39" s="106" t="s">
        <v>274</v>
      </c>
      <c r="K39" s="105" t="s">
        <v>274</v>
      </c>
      <c r="L39" s="127"/>
    </row>
    <row r="40" spans="1:15" ht="40.5" customHeight="1" x14ac:dyDescent="0.2">
      <c r="A40" s="103" t="s">
        <v>75</v>
      </c>
      <c r="B40" s="104"/>
      <c r="C40" s="149" t="s">
        <v>276</v>
      </c>
      <c r="D40" s="126" t="s">
        <v>277</v>
      </c>
      <c r="E40" s="149" t="s">
        <v>278</v>
      </c>
      <c r="F40" s="126" t="s">
        <v>279</v>
      </c>
      <c r="G40" s="149" t="s">
        <v>280</v>
      </c>
      <c r="H40" s="126" t="s">
        <v>281</v>
      </c>
      <c r="I40" s="149" t="s">
        <v>280</v>
      </c>
      <c r="J40" s="126" t="s">
        <v>282</v>
      </c>
      <c r="K40" s="149" t="s">
        <v>283</v>
      </c>
      <c r="L40" s="157" t="s">
        <v>281</v>
      </c>
    </row>
    <row r="41" spans="1:15" x14ac:dyDescent="0.2">
      <c r="A41" s="103" t="s">
        <v>176</v>
      </c>
      <c r="B41" s="104"/>
      <c r="C41" s="158">
        <v>1</v>
      </c>
      <c r="D41" s="159">
        <v>1</v>
      </c>
      <c r="E41" s="108">
        <v>1</v>
      </c>
      <c r="F41" s="159">
        <v>1</v>
      </c>
      <c r="G41" s="108">
        <v>1</v>
      </c>
      <c r="H41" s="160" t="s">
        <v>284</v>
      </c>
      <c r="I41" s="108">
        <v>1</v>
      </c>
      <c r="J41" s="159">
        <v>1</v>
      </c>
      <c r="K41" s="108">
        <v>1</v>
      </c>
      <c r="L41" s="161" t="s">
        <v>284</v>
      </c>
    </row>
    <row r="42" spans="1:15" ht="22.5" x14ac:dyDescent="0.2">
      <c r="A42" s="103" t="s">
        <v>77</v>
      </c>
      <c r="B42" s="104" t="s">
        <v>78</v>
      </c>
      <c r="C42" s="158">
        <v>1.5</v>
      </c>
      <c r="D42" s="159">
        <v>1.5</v>
      </c>
      <c r="E42" s="108">
        <v>0</v>
      </c>
      <c r="F42" s="159">
        <v>1</v>
      </c>
      <c r="G42" s="108">
        <v>1</v>
      </c>
      <c r="H42" s="159" t="s">
        <v>284</v>
      </c>
      <c r="I42" s="108">
        <v>1</v>
      </c>
      <c r="J42" s="159">
        <v>0</v>
      </c>
      <c r="K42" s="108">
        <v>1</v>
      </c>
      <c r="L42" s="162" t="s">
        <v>284</v>
      </c>
    </row>
    <row r="43" spans="1:15" x14ac:dyDescent="0.2">
      <c r="A43" s="94" t="s">
        <v>110</v>
      </c>
      <c r="B43" s="110" t="s">
        <v>78</v>
      </c>
      <c r="C43" s="163">
        <v>17.010000000000002</v>
      </c>
      <c r="D43" s="164">
        <v>5</v>
      </c>
      <c r="E43" s="111">
        <v>7.44</v>
      </c>
      <c r="F43" s="164">
        <v>15.01</v>
      </c>
      <c r="G43" s="111">
        <v>10</v>
      </c>
      <c r="H43" s="164" t="s">
        <v>284</v>
      </c>
      <c r="I43" s="111">
        <v>10</v>
      </c>
      <c r="J43" s="164">
        <v>22.99</v>
      </c>
      <c r="K43" s="111">
        <v>26.91</v>
      </c>
      <c r="L43" s="165" t="s">
        <v>284</v>
      </c>
    </row>
    <row r="44" spans="1:15" x14ac:dyDescent="0.2">
      <c r="A44" s="4" t="s">
        <v>80</v>
      </c>
    </row>
    <row r="45" spans="1:15" x14ac:dyDescent="0.2">
      <c r="A45" s="4" t="s">
        <v>81</v>
      </c>
    </row>
    <row r="46" spans="1:15" x14ac:dyDescent="0.2">
      <c r="A46" s="4" t="s">
        <v>82</v>
      </c>
    </row>
  </sheetData>
  <mergeCells count="25">
    <mergeCell ref="B23:C23"/>
    <mergeCell ref="D23:F23"/>
    <mergeCell ref="B17:C18"/>
    <mergeCell ref="D17:F17"/>
    <mergeCell ref="D18:F18"/>
    <mergeCell ref="B19:C22"/>
    <mergeCell ref="D19:F19"/>
    <mergeCell ref="D20:F20"/>
    <mergeCell ref="D21:F21"/>
    <mergeCell ref="D22:F22"/>
    <mergeCell ref="B11:C12"/>
    <mergeCell ref="D11:F11"/>
    <mergeCell ref="D12:F12"/>
    <mergeCell ref="B13:C16"/>
    <mergeCell ref="D13:F13"/>
    <mergeCell ref="D14:F14"/>
    <mergeCell ref="D15:F15"/>
    <mergeCell ref="D16:F16"/>
    <mergeCell ref="B10:C10"/>
    <mergeCell ref="D10:F10"/>
    <mergeCell ref="B7:F7"/>
    <mergeCell ref="B8:C8"/>
    <mergeCell ref="D8:F8"/>
    <mergeCell ref="B9:C9"/>
    <mergeCell ref="D9:F9"/>
  </mergeCells>
  <pageMargins left="0.7" right="0.7" top="0.55147058823529416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R1.1</vt:lpstr>
      <vt:lpstr>R1.2</vt:lpstr>
      <vt:lpstr>R1.3</vt:lpstr>
      <vt:lpstr>R1.4</vt:lpstr>
      <vt:lpstr>R1.3!Área_de_impresión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Meza Vega</dc:creator>
  <cp:lastModifiedBy>Claudia Marcela Meza Vega</cp:lastModifiedBy>
  <cp:lastPrinted>2018-05-02T18:58:43Z</cp:lastPrinted>
  <dcterms:created xsi:type="dcterms:W3CDTF">2018-05-02T18:54:28Z</dcterms:created>
  <dcterms:modified xsi:type="dcterms:W3CDTF">2018-05-03T17:07:13Z</dcterms:modified>
</cp:coreProperties>
</file>