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Ex1.xml" ContentType="application/vnd.ms-office.chartex+xml"/>
  <Override PartName="/xl/charts/style5.xml" ContentType="application/vnd.ms-office.chartstyle+xml"/>
  <Override PartName="/xl/charts/colors5.xml" ContentType="application/vnd.ms-office.chartcolorstyl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M:\Reportes\29. Resumen de licitaciones\Públicos\"/>
    </mc:Choice>
  </mc:AlternateContent>
  <bookViews>
    <workbookView xWindow="0" yWindow="0" windowWidth="19200" windowHeight="5310"/>
  </bookViews>
  <sheets>
    <sheet name="R2.1" sheetId="1" r:id="rId1"/>
    <sheet name="R2.2" sheetId="3" r:id="rId2"/>
    <sheet name="R2.3" sheetId="5" r:id="rId3"/>
    <sheet name="R2.4" sheetId="4" r:id="rId4"/>
    <sheet name="B" sheetId="6" state="hidden" r:id="rId5"/>
  </sheets>
  <externalReferences>
    <externalReference r:id="rId6"/>
  </externalReferences>
  <definedNames>
    <definedName name="_xlchart.v2.0" hidden="1">[1]B!$A$397:$A$403</definedName>
    <definedName name="_xlchart.v2.1" hidden="1">[1]B!$E$397:$E$403</definedName>
    <definedName name="_xlnm.Print_Area" localSheetId="1">'R2.2'!$A$1:$N$48</definedName>
    <definedName name="bloques">OFFSET(B!$A$397,,,COUNTIF(B!$A$397:$A$417,"&lt;&gt;"))</definedName>
    <definedName name="empresas">OFFSET(B!$I$334,,,COUNTIF(B!$I$334:$I$394,"&lt;&gt;"))</definedName>
    <definedName name="empresasPorPais">OFFSET(B!$E$334,,,COUNTIF(B!$E$334:$E$394,"&lt;&gt;"))</definedName>
    <definedName name="maxVPO">OFFSET(B!$C$397,,,COUNTIF(B!$C$397:$C$417,"&lt;&gt;"))</definedName>
    <definedName name="numBloques">OFFSET(B!$J$334,,,COUNTIF(B!$J$334:$J$394,"&lt;&gt;"))</definedName>
    <definedName name="paises">OFFSET(B!$D$334,,,COUNTIF(B!$D$334:$D$395,"&lt;&gt;"))</definedName>
    <definedName name="promedioVPO">OFFSET(B!$B$397,,,COUNTIF(B!$B$397:$B$417,"&lt;&gt;"))</definedName>
    <definedName name="rangoDiferencias">OFFSET(B!$E$397,,,COUNTIF(B!$E$397:$E$417,"&lt;&gt;"))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77" i="4" l="1"/>
  <c r="C77" i="4"/>
  <c r="S39" i="1" l="1"/>
  <c r="R39" i="1"/>
  <c r="R36" i="1"/>
  <c r="N41" i="3" l="1"/>
  <c r="N40" i="3"/>
  <c r="N39" i="3"/>
  <c r="I264" i="4" l="1"/>
  <c r="G264" i="4"/>
  <c r="E264" i="4"/>
  <c r="S36" i="1" l="1"/>
  <c r="S38" i="1" l="1"/>
  <c r="S37" i="1"/>
  <c r="R33" i="1" l="1"/>
  <c r="S33" i="1"/>
  <c r="S32" i="1" l="1"/>
  <c r="R32" i="1"/>
  <c r="S31" i="1"/>
  <c r="R31" i="1"/>
  <c r="S28" i="1"/>
  <c r="R28" i="1"/>
</calcChain>
</file>

<file path=xl/sharedStrings.xml><?xml version="1.0" encoding="utf-8"?>
<sst xmlns="http://schemas.openxmlformats.org/spreadsheetml/2006/main" count="860" uniqueCount="411">
  <si>
    <t>Ronda 2.1</t>
  </si>
  <si>
    <t>Aguas Someras Exploración y Extracción</t>
  </si>
  <si>
    <t>Tampico-Misantla, Veracruz y Cuencas del Sureste</t>
  </si>
  <si>
    <t>Datos generales</t>
  </si>
  <si>
    <t>Fecha de licitación</t>
  </si>
  <si>
    <t>Número de bloques</t>
  </si>
  <si>
    <t>Inversión total</t>
  </si>
  <si>
    <t>11,196 MMUSD</t>
  </si>
  <si>
    <t>Provincia geológica</t>
  </si>
  <si>
    <t>Veracruz</t>
  </si>
  <si>
    <t>Tampico-Misantla</t>
  </si>
  <si>
    <t>Cuencas del Sureste</t>
  </si>
  <si>
    <t>Litologías</t>
  </si>
  <si>
    <t>Arena grano medio y grueso, Caliza</t>
  </si>
  <si>
    <t>Boundstone, Brechas, Grainstone</t>
  </si>
  <si>
    <t>Tipos de hidrocarburos</t>
  </si>
  <si>
    <t>Aceite ligero</t>
  </si>
  <si>
    <t xml:space="preserve">Aceite pesado </t>
  </si>
  <si>
    <t>Gas húmedo</t>
  </si>
  <si>
    <t>Tipo de contrato</t>
  </si>
  <si>
    <t>Producción Compartida</t>
  </si>
  <si>
    <t>Nombre</t>
  </si>
  <si>
    <t>Unidad</t>
  </si>
  <si>
    <t>Total</t>
  </si>
  <si>
    <t>Promedio</t>
  </si>
  <si>
    <t>Litología</t>
  </si>
  <si>
    <t>Arena Grano Medio, Boundstone, Brechas</t>
  </si>
  <si>
    <t>Gas seco</t>
  </si>
  <si>
    <t>Aceite pesado</t>
  </si>
  <si>
    <t>Superficie</t>
  </si>
  <si>
    <t>Cobertura sísmica 3D</t>
  </si>
  <si>
    <t>%</t>
  </si>
  <si>
    <t>73-100</t>
  </si>
  <si>
    <t>Probabilidad de éxito geológico</t>
  </si>
  <si>
    <t>Min-Max</t>
  </si>
  <si>
    <t>0.17-0.66</t>
  </si>
  <si>
    <t>0.26-0.43</t>
  </si>
  <si>
    <t>0.21-0.62</t>
  </si>
  <si>
    <t>0.27-0.51</t>
  </si>
  <si>
    <t>0.18-0.38</t>
  </si>
  <si>
    <t>0.22-0.39</t>
  </si>
  <si>
    <t>0.24-0.38</t>
  </si>
  <si>
    <t>0.22-0.52</t>
  </si>
  <si>
    <t>0.17-0.38</t>
  </si>
  <si>
    <t>0.21-0.41</t>
  </si>
  <si>
    <t>0.08-0.48</t>
  </si>
  <si>
    <t>0.23-0.69</t>
  </si>
  <si>
    <t>0.33-0.42</t>
  </si>
  <si>
    <t>0.25-0.46</t>
  </si>
  <si>
    <t>0.12-0.23</t>
  </si>
  <si>
    <t>Recurso prospectivo Medio</t>
  </si>
  <si>
    <t>MMbpce</t>
  </si>
  <si>
    <t>Recurso prospectivo total con riesgo</t>
  </si>
  <si>
    <t>Programa Mínimo de Trabajo Solicitado</t>
  </si>
  <si>
    <t>Unidades de Trabajo</t>
  </si>
  <si>
    <r>
      <rPr>
        <vertAlign val="superscript"/>
        <sz val="9"/>
        <color theme="1"/>
        <rFont val="Arial"/>
        <family val="2"/>
      </rPr>
      <t>1/</t>
    </r>
    <r>
      <rPr>
        <sz val="9"/>
        <color theme="1"/>
        <rFont val="Arial"/>
        <family val="2"/>
      </rPr>
      <t xml:space="preserve"> El hidrocarburo principal corresponde a lo esperado en los prospectos exploratorios del área.</t>
    </r>
  </si>
  <si>
    <r>
      <rPr>
        <b/>
        <sz val="9"/>
        <color theme="1"/>
        <rFont val="Arial"/>
        <family val="2"/>
      </rPr>
      <t xml:space="preserve">Fuente: </t>
    </r>
    <r>
      <rPr>
        <sz val="9"/>
        <color theme="1"/>
        <rFont val="Arial"/>
        <family val="2"/>
      </rPr>
      <t>Comisión Nacional de Hidrocarburos, con información de la Base de Datos de  Oportunidades Exploratorias de PEMEX versión 4-2014.</t>
    </r>
  </si>
  <si>
    <t>MMbpce = Millones de barriles de petróleo crudo equivalente</t>
  </si>
  <si>
    <t>Aceite ligero y gas seco</t>
  </si>
  <si>
    <t>Provincia petrolera</t>
  </si>
  <si>
    <t>Tampico Misantla</t>
  </si>
  <si>
    <t>Arena granos medio y grueso,  Brechas, Grainstone de oolitas</t>
  </si>
  <si>
    <t>Arena granos fino, medio y grueso</t>
  </si>
  <si>
    <t>Arena grano medio</t>
  </si>
  <si>
    <t>Arena grano medio, calizas fracturadas</t>
  </si>
  <si>
    <t>Arena granos medio y grueso</t>
  </si>
  <si>
    <t>Arena grano medio, Calizas fracturadas</t>
  </si>
  <si>
    <t>Arena grano medio, Caliza fracturada, Packstone/Grainstone de Oolitas</t>
  </si>
  <si>
    <t>Arena grano medio, Caliza fracturada</t>
  </si>
  <si>
    <t>Caliza fracturada</t>
  </si>
  <si>
    <t>Arena granos, medio y grueso, Caliza fracturada, Dolomías microcristalinas</t>
  </si>
  <si>
    <t>0.08-0.69</t>
  </si>
  <si>
    <t>Arena grano medio, Boundstone, Grainstonte de oolitas</t>
  </si>
  <si>
    <t>USD</t>
  </si>
  <si>
    <t>Área 1</t>
  </si>
  <si>
    <t>Área 2</t>
  </si>
  <si>
    <t>Área 3</t>
  </si>
  <si>
    <t>Área 4</t>
  </si>
  <si>
    <t>Área 5</t>
  </si>
  <si>
    <t>Área 6</t>
  </si>
  <si>
    <t>Área 7</t>
  </si>
  <si>
    <t>Área 8</t>
  </si>
  <si>
    <t>Área 9</t>
  </si>
  <si>
    <t>Área 10</t>
  </si>
  <si>
    <t>Área 11</t>
  </si>
  <si>
    <t>Área 12</t>
  </si>
  <si>
    <t>Área 13</t>
  </si>
  <si>
    <t>Área 14</t>
  </si>
  <si>
    <t>Área 15</t>
  </si>
  <si>
    <t>Ganador</t>
  </si>
  <si>
    <t>Desierto</t>
  </si>
  <si>
    <t>-</t>
  </si>
  <si>
    <t>DEA Deutsche y Pemex</t>
  </si>
  <si>
    <t>Participación del Estado</t>
  </si>
  <si>
    <t>PC Carigali y Ecopetrol Global</t>
  </si>
  <si>
    <t xml:space="preserve">ENI México, Capricorn Energy y Citla Energy </t>
  </si>
  <si>
    <t>Pemex y Ecopetrol</t>
  </si>
  <si>
    <t>Capricorn Energy y Citla Energy E&amp;P</t>
  </si>
  <si>
    <t>ENI México</t>
  </si>
  <si>
    <t>Repsol Exploración y Sierra Perote</t>
  </si>
  <si>
    <t>Lukoil International Upstream Holding</t>
  </si>
  <si>
    <t>Total E&amp;P y Shell</t>
  </si>
  <si>
    <t>ENI México y Citla Energy</t>
  </si>
  <si>
    <t>Inversión Adicional</t>
  </si>
  <si>
    <r>
      <rPr>
        <vertAlign val="superscript"/>
        <sz val="9"/>
        <color theme="1"/>
        <rFont val="Arial"/>
        <family val="2"/>
      </rPr>
      <t>/2</t>
    </r>
    <r>
      <rPr>
        <sz val="9"/>
        <color theme="1"/>
        <rFont val="Arial"/>
        <family val="2"/>
      </rPr>
      <t>El Bono de desempate sólo se da a conocer en caso de tener un empate entre primeros o segundos lugares</t>
    </r>
  </si>
  <si>
    <t>Ofertas Recibidas por el Área Contractual</t>
  </si>
  <si>
    <r>
      <t xml:space="preserve">Hidrocarburo Principal </t>
    </r>
    <r>
      <rPr>
        <vertAlign val="superscript"/>
        <sz val="12"/>
        <rFont val="Arial"/>
        <family val="2"/>
      </rPr>
      <t>/1</t>
    </r>
  </si>
  <si>
    <r>
      <t>Km</t>
    </r>
    <r>
      <rPr>
        <vertAlign val="superscript"/>
        <sz val="12"/>
        <rFont val="Arial"/>
        <family val="2"/>
      </rPr>
      <t>2</t>
    </r>
  </si>
  <si>
    <r>
      <t>Bono de desempate</t>
    </r>
    <r>
      <rPr>
        <vertAlign val="superscript"/>
        <sz val="12"/>
        <rFont val="Arial"/>
        <family val="2"/>
      </rPr>
      <t>/2</t>
    </r>
  </si>
  <si>
    <t>Ronda 2.2</t>
  </si>
  <si>
    <t>Terrestre Exploración y Extracción</t>
  </si>
  <si>
    <t>Burgos, Cinturón Plegado de Chiapas y Cuencas del Sureste</t>
  </si>
  <si>
    <t>1,923 MMUSD</t>
  </si>
  <si>
    <t>Cinturón Plegado de Chiapas</t>
  </si>
  <si>
    <t>Burgos</t>
  </si>
  <si>
    <t>Macuspana</t>
  </si>
  <si>
    <t>Areniscas con intercalaciones arcillosas</t>
  </si>
  <si>
    <t>Grainstone de Oolitas, Caliza y Dolomías</t>
  </si>
  <si>
    <t>Brechas y Boundstone</t>
  </si>
  <si>
    <t>Aceite ligero y superligero</t>
  </si>
  <si>
    <t>Licencia</t>
  </si>
  <si>
    <t>Total
General</t>
  </si>
  <si>
    <t>Promedio
General</t>
  </si>
  <si>
    <t>Areniscas con intercalaciones arcillosas, Grainstone de oolitas</t>
  </si>
  <si>
    <t>Areniscas con intercalaciones arcillosas, Calizas y dolomías fracturadas, Boundstone</t>
  </si>
  <si>
    <t>45-100</t>
  </si>
  <si>
    <t>Entidad Federativa</t>
  </si>
  <si>
    <t>Nuevo León y Tamaulipas</t>
  </si>
  <si>
    <t>Tamaulipas</t>
  </si>
  <si>
    <t>Tabasco</t>
  </si>
  <si>
    <r>
      <t xml:space="preserve">Hidrocarburo Principal </t>
    </r>
    <r>
      <rPr>
        <vertAlign val="superscript"/>
        <sz val="11"/>
        <rFont val="Arial"/>
        <family val="2"/>
      </rPr>
      <t>/1</t>
    </r>
  </si>
  <si>
    <t>Aceite ligero y gas</t>
  </si>
  <si>
    <r>
      <t>Km</t>
    </r>
    <r>
      <rPr>
        <vertAlign val="superscript"/>
        <sz val="11"/>
        <rFont val="Arial"/>
        <family val="2"/>
      </rPr>
      <t>2</t>
    </r>
  </si>
  <si>
    <r>
      <t xml:space="preserve">Campos </t>
    </r>
    <r>
      <rPr>
        <vertAlign val="superscript"/>
        <sz val="11"/>
        <rFont val="Arial"/>
        <family val="2"/>
      </rPr>
      <t>/2</t>
    </r>
  </si>
  <si>
    <t>Bragado, Chalupa, Leyenda</t>
  </si>
  <si>
    <t>Simbad, Pobladores, Vigía, Alambra, Conquistador</t>
  </si>
  <si>
    <t>Pípila, Ita, Granaditas, Fósil, Fitón, Ecatl, Rusco, Ternero</t>
  </si>
  <si>
    <t>Visir, Pame, Casta, Río Bravo, Yac, Aljibe, Jabalina, Patriota, Anona, Organdí, Unicornio</t>
  </si>
  <si>
    <t>Pinta, Presita</t>
  </si>
  <si>
    <t>Villa Cárdenas, Guillermo Prieto, Parritas, Galañeno, Dieciocho de Marzo, Corzos</t>
  </si>
  <si>
    <t>Viche, Güiro, Acahual, Acachú</t>
  </si>
  <si>
    <t>0.31-0.67</t>
  </si>
  <si>
    <t>0.23-0.43</t>
  </si>
  <si>
    <t>0.26-0.45</t>
  </si>
  <si>
    <t>0.34-0.52</t>
  </si>
  <si>
    <t>0.31-0.43</t>
  </si>
  <si>
    <t>0.32-0.47</t>
  </si>
  <si>
    <t>0.27-0.40</t>
  </si>
  <si>
    <t>0.15-0.29</t>
  </si>
  <si>
    <t>0.15-0.35</t>
  </si>
  <si>
    <t>0.12-0.38</t>
  </si>
  <si>
    <t>0.12-0.67</t>
  </si>
  <si>
    <r>
      <t xml:space="preserve">Volumen original </t>
    </r>
    <r>
      <rPr>
        <vertAlign val="superscript"/>
        <sz val="11"/>
        <rFont val="Arial"/>
        <family val="2"/>
      </rPr>
      <t>/3</t>
    </r>
  </si>
  <si>
    <r>
      <t xml:space="preserve">Reservas 1P </t>
    </r>
    <r>
      <rPr>
        <vertAlign val="superscript"/>
        <sz val="11"/>
        <rFont val="Arial"/>
        <family val="2"/>
      </rPr>
      <t>/3</t>
    </r>
  </si>
  <si>
    <r>
      <t xml:space="preserve">Reservas 2P </t>
    </r>
    <r>
      <rPr>
        <vertAlign val="superscript"/>
        <sz val="11"/>
        <rFont val="Arial"/>
        <family val="2"/>
      </rPr>
      <t>/3</t>
    </r>
  </si>
  <si>
    <r>
      <t xml:space="preserve">Reservas 3P </t>
    </r>
    <r>
      <rPr>
        <vertAlign val="superscript"/>
        <sz val="11"/>
        <rFont val="Arial"/>
        <family val="2"/>
      </rPr>
      <t>/3</t>
    </r>
  </si>
  <si>
    <t>Valor de la Regalía Adicional</t>
  </si>
  <si>
    <r>
      <t>Bono de desempate</t>
    </r>
    <r>
      <rPr>
        <vertAlign val="superscript"/>
        <sz val="11"/>
        <rFont val="Arial"/>
        <family val="2"/>
      </rPr>
      <t>/2</t>
    </r>
  </si>
  <si>
    <r>
      <rPr>
        <vertAlign val="superscript"/>
        <sz val="8"/>
        <color theme="1"/>
        <rFont val="Arial"/>
        <family val="2"/>
      </rPr>
      <t>1/</t>
    </r>
    <r>
      <rPr>
        <sz val="8"/>
        <color theme="1"/>
        <rFont val="Arial"/>
        <family val="2"/>
      </rPr>
      <t xml:space="preserve"> El hidrocarburo principal corresponde a lo esperado en los prospectos exploratorios del área.</t>
    </r>
  </si>
  <si>
    <r>
      <rPr>
        <vertAlign val="superscript"/>
        <sz val="8"/>
        <color theme="1"/>
        <rFont val="Arial"/>
        <family val="2"/>
      </rPr>
      <t>2/</t>
    </r>
    <r>
      <rPr>
        <sz val="8"/>
        <color theme="1"/>
        <rFont val="Arial"/>
        <family val="2"/>
      </rPr>
      <t xml:space="preserve"> El campo se enuncia de forma indicativa y su ubicación podría no coincidir completamente con el área contractual.</t>
    </r>
  </si>
  <si>
    <r>
      <rPr>
        <b/>
        <sz val="8"/>
        <color theme="1"/>
        <rFont val="Arial"/>
        <family val="2"/>
      </rPr>
      <t xml:space="preserve">Fuente: </t>
    </r>
    <r>
      <rPr>
        <sz val="8"/>
        <color theme="1"/>
        <rFont val="Arial"/>
        <family val="2"/>
      </rPr>
      <t>Comisión Nacional de Hidrocarburos, con información de la Base de Datos de  Oportunidades Exploratorias de PEMEX versión 4-2014.</t>
    </r>
  </si>
  <si>
    <t>Ronda 2.4</t>
  </si>
  <si>
    <t>Aguas profundas</t>
  </si>
  <si>
    <t>DATOS GENERALES</t>
  </si>
  <si>
    <t>CINTURÓN PLEGADO PERDIDO, CORDILLERAS MEXICANAS, CUENCA SALINA, SALINA DEL BRAVO</t>
  </si>
  <si>
    <t>Edades del play</t>
  </si>
  <si>
    <t xml:space="preserve"> MESOZOICO, CRETÁCICO, CRETÁCICO MEDIO, CRETÁCICO TARDÍO, EOCENO, EOCENO TARDÍO, EOCENO TEMPRANO, JURÁSICO TARDÍO, MESOZOICO, MIOCENO MEDIO, MIOCENO TARDÍO, MIOCENO TARDÍO-MEDIO, MIOCENO TEMPRANO, NEÓGENO, OLIGOCENO, OLIGOCENO TARDÍO, OLIGOCENO TEMPRANO, PALEOCENO</t>
  </si>
  <si>
    <t>ARENA GRANO FINO, ARENA GRANO MEDIO, BRECHAS, CALIZA FRACTURADA, PACKSTONE / GRAINSTONE DE OOLITAS, TURBIDITAS CARBONATADAS</t>
  </si>
  <si>
    <t>Tipos de hidrocarburo</t>
  </si>
  <si>
    <t>ACEITE LIGERO, ACEITE PESADO, GAS HÚMEDO, GAS SECO</t>
  </si>
  <si>
    <t>LICENCIA</t>
  </si>
  <si>
    <t>Principales resultados de la licitación</t>
  </si>
  <si>
    <t>Número de ofertas promedio</t>
  </si>
  <si>
    <t>Adjudicaron</t>
  </si>
  <si>
    <t>Adjudicados</t>
  </si>
  <si>
    <t>por bloque</t>
  </si>
  <si>
    <t>Unidades</t>
  </si>
  <si>
    <t>AP-P-G01</t>
  </si>
  <si>
    <t>AP-PG02</t>
  </si>
  <si>
    <t>AP-PG03</t>
  </si>
  <si>
    <t>AP-PG04</t>
  </si>
  <si>
    <t>AP-PG05</t>
  </si>
  <si>
    <t>AP-PG06</t>
  </si>
  <si>
    <t>AP-PG07</t>
  </si>
  <si>
    <t>AP-PG08</t>
  </si>
  <si>
    <t>AP-PG09</t>
  </si>
  <si>
    <t>AP-CM-G01</t>
  </si>
  <si>
    <t>SALINA DEL BRAVO</t>
  </si>
  <si>
    <t>CINTURÓN PLEGADO PERDIDO</t>
  </si>
  <si>
    <t>CORDILLERAS MEXICANAS</t>
  </si>
  <si>
    <t>Edades del Play</t>
  </si>
  <si>
    <t>MIOCENO TARDÍO, MIOCENO TEMPRANO Y OLIGOCENO</t>
  </si>
  <si>
    <t>EOCENO TEMPRANO</t>
  </si>
  <si>
    <t>OLIGOCENO TEMPRANO, EOCENO TARDÍO Y EOCENO TEMPRANO</t>
  </si>
  <si>
    <t>MIOCENO TEMPRANO Y EOCENO TARDÍO</t>
  </si>
  <si>
    <t>OLIGOCENO TARDÍO, OLIGOCENO TEMPRANO Y EOCENO TEMPRANO</t>
  </si>
  <si>
    <t>MIOCENO TARDÍO, MIOCENO MEDIO, MIOCENO TEMPRANO, OLIGOCENO TARDÍO Y JURÁSICO TARDÍO</t>
  </si>
  <si>
    <t>MIOCENO TEMPRANO</t>
  </si>
  <si>
    <t>MIOCENO TARDÍO-MEDIO, MIOCENO TEMPRANO Y OLIGOCENO TEMPRANO</t>
  </si>
  <si>
    <t>MIOCENO MEDIO, MIOCENO TEMPRANO Y  MESOZOICO</t>
  </si>
  <si>
    <t>ARENA GRANO FINO</t>
  </si>
  <si>
    <t>ARENA GRANO FINO, ARENA GRANO MEDIO, PACKSTONE / GRAINSTONE DE OOLITAS</t>
  </si>
  <si>
    <t>ARENA GRANO MEDIO</t>
  </si>
  <si>
    <t>ARENA GRANO MEDIO Y BRECHAS</t>
  </si>
  <si>
    <t>Hidrocarburo principal</t>
  </si>
  <si>
    <t>ACEITE LIGERO</t>
  </si>
  <si>
    <t>GAS HÚMEDO</t>
  </si>
  <si>
    <t>km²</t>
  </si>
  <si>
    <t>Recurso prospectivo medio</t>
  </si>
  <si>
    <t>SHELL EXPLORACIÓN Y EXTRACCIÓN DE MÉXICO, PEMEX EXPLORACIÓN Y PRODUCCIÓN</t>
  </si>
  <si>
    <t>SHELL EXPLORACIÓN Y EXTRACCIÓN DE MÉXICO, QATAR PETROLEUM INTERNATIONAL</t>
  </si>
  <si>
    <t>PEMEX</t>
  </si>
  <si>
    <t>REPSOL EXPLORACIÓN MÉXICO, PC CARIGALI MEXICO OPERATIONS, OPHIR MEXICO</t>
  </si>
  <si>
    <t>Regalía adicional</t>
  </si>
  <si>
    <t>Factor de inversión adicional</t>
  </si>
  <si>
    <t>Bono</t>
  </si>
  <si>
    <t>Miles de dólares</t>
  </si>
  <si>
    <t>AP-CM-G02</t>
  </si>
  <si>
    <t>AP-CM-G03</t>
  </si>
  <si>
    <t>AP-CM-G04</t>
  </si>
  <si>
    <t>AP-CM-G05</t>
  </si>
  <si>
    <t>AP-CM-G06</t>
  </si>
  <si>
    <t>AP-CM-G07</t>
  </si>
  <si>
    <t>AP-CM-G08</t>
  </si>
  <si>
    <t>AP-CM-G09</t>
  </si>
  <si>
    <t>AP-CM-G10</t>
  </si>
  <si>
    <t>AP-CS-G01</t>
  </si>
  <si>
    <t>CUENCA SALINA</t>
  </si>
  <si>
    <t>MIOCENO TARDÍO, MIOCENO MEDIO, OLIGOCENO, CRETÁCICO MEDIO Y MESOZOICO</t>
  </si>
  <si>
    <t>MIOCENO MEDIO, MIOCENO TEMPRANO, OLIGOCENO TARDÍO, OLIGOCENO TEMPRANO Y MESOZOICO</t>
  </si>
  <si>
    <t>PALEOCENO, CRETÁCICO MEDIO Y MESOZOICO</t>
  </si>
  <si>
    <t>MIOCENO MEDIO, MIOCENO TEMPRANO Y OLIGOCENO TARDÍO</t>
  </si>
  <si>
    <t>OLIGOCENO TARDÍO, EOCENO TARDÍO, PALEOCENO Y MESOZOICO</t>
  </si>
  <si>
    <t>NEÓGENO, MIOCENO TEMPRANO, EOCENO TEMPRANO Y  MESOZOICO</t>
  </si>
  <si>
    <t>NEÓGENO, MIOCENO TEMPRANO, OLIGOCENO Y EOCENO</t>
  </si>
  <si>
    <t>MIOCENO TARDÍO, MIOCENO MEDIO, MIOCENO TEMPRANO, OLIGOCENO, EOCENO TARDÍO Y EOCENO TEMPRANO</t>
  </si>
  <si>
    <t>MIOCENO MEDIO, MIOCENO TARDÍO, MIOCENO TEMPRANO Y EOCENO TARDÍO</t>
  </si>
  <si>
    <t>MIOCENO MEDIO, MIOCENO TEMPRANO Y CRETÁCICO</t>
  </si>
  <si>
    <t>ARENA GRANO FINO, ARENA GRANO MEDIO Y BRECHAS</t>
  </si>
  <si>
    <t>GAS SECO</t>
  </si>
  <si>
    <t>PC CARIGALI MEXICO OPERATIONS, OPHIR MEXICO, PTTEP MÉXICO E&amp;P</t>
  </si>
  <si>
    <t>REPSOL EXPLORACIÓN MÉXICO, PC CARIGALI MEXICO OPERATIONS</t>
  </si>
  <si>
    <t>SHELL EXPLORACIÓN Y EXTRACCIÓN DE MÉXICO</t>
  </si>
  <si>
    <t>AP-CS-G02</t>
  </si>
  <si>
    <t>AP-CS-G03</t>
  </si>
  <si>
    <t>AP-CS-G04</t>
  </si>
  <si>
    <t>AP-CS-G05</t>
  </si>
  <si>
    <t>AP-CS-G06</t>
  </si>
  <si>
    <t>AP-CS-G07</t>
  </si>
  <si>
    <t>AP-CS-G08</t>
  </si>
  <si>
    <t>AP-CS-G09</t>
  </si>
  <si>
    <t>AP-CS-G10</t>
  </si>
  <si>
    <t>MIOCENO MEDIO, MIOCENO TEMPRANO, EOCENO TARDÍO Y CRETÁCICO TARDÍO</t>
  </si>
  <si>
    <t>MIOCENO MEDIO Y CRETÁCICO</t>
  </si>
  <si>
    <t>CRETÁCICO TARDÍO Y MIOCENO TEMPRANO</t>
  </si>
  <si>
    <t>MIOCENO TARDÍO Y OLIGOCENO</t>
  </si>
  <si>
    <t>JURÁSICO TARDÍO</t>
  </si>
  <si>
    <t>MIOCENO MEDIO, JURÁSICO TARDÍO Y MESOZOICO</t>
  </si>
  <si>
    <t>MIOCENO TEMPRANO, EOCENO Y CRETÁCICO TARDÍO</t>
  </si>
  <si>
    <t>MIOCENO TARDÍO, MIOCENO TEMPRANO, EOCENO Y JURÁSICO TARDÍO</t>
  </si>
  <si>
    <t>ARENA GRANO FINO, ARENA GRANO MEDIO, BRECHAS, TURBIDITAS CARBONATADAS Y CALIZA FRACTURADA</t>
  </si>
  <si>
    <t>ARENA GRANO MEDIO Y CALIZA FRACTURADA</t>
  </si>
  <si>
    <t>ARENA GRANO MEDIO, BRECHAS Y CALIZA FRACTURADA</t>
  </si>
  <si>
    <t>ARENA GRANO FINO Y ARENA GRANO MEDIO</t>
  </si>
  <si>
    <t>PACKSTONE / GRAINSTONE DE OOLITAS</t>
  </si>
  <si>
    <t>ARENA GRANO MEDIO, BRECHAS Y PACKSTONE / GRAINSTONE DE OOLITAS</t>
  </si>
  <si>
    <t>ARENA GRANO MEDIO Y PACKSTONE /  GRAINSTONE DE OOLITAS</t>
  </si>
  <si>
    <t>ACEITE PESADO</t>
  </si>
  <si>
    <t>CHEVRON ENERGÍA DE MÉXICO, S. DE R.L. DE C.V., INPEX CORPORATION, PEMEX</t>
  </si>
  <si>
    <t>ENI MÉXICO, QATAR PETROLEUM INTERNATIONAL</t>
  </si>
  <si>
    <t>PC CARIGALI MEXICO OPERATIONS</t>
  </si>
  <si>
    <t>REPSOL EXPLORACIÓN MÉXICO, PC CARIGALI MEXICO OPERATIONS, SIERRA NEVADA E&amp;P, PTTEP MÉXICO E&amp;P</t>
  </si>
  <si>
    <t>Total general</t>
  </si>
  <si>
    <t>Total adjudicado</t>
  </si>
  <si>
    <r>
      <t>km</t>
    </r>
    <r>
      <rPr>
        <b/>
        <vertAlign val="superscript"/>
        <sz val="6"/>
        <color theme="1"/>
        <rFont val="Open Sans"/>
        <family val="2"/>
      </rPr>
      <t>2</t>
    </r>
  </si>
  <si>
    <t>Millones de dólares</t>
  </si>
  <si>
    <t>R2L4-02</t>
  </si>
  <si>
    <t>R2L4-03</t>
  </si>
  <si>
    <t>R2L4-04</t>
  </si>
  <si>
    <t>R2L4-05</t>
  </si>
  <si>
    <t>R2L4-06</t>
  </si>
  <si>
    <t>R2L4-07</t>
  </si>
  <si>
    <t>R2L4-10</t>
  </si>
  <si>
    <t>R2L4-12</t>
  </si>
  <si>
    <t>R2L4-14</t>
  </si>
  <si>
    <t>R2L4-18</t>
  </si>
  <si>
    <t>R2L4-20</t>
  </si>
  <si>
    <t>R2L4-21</t>
  </si>
  <si>
    <t>R2L4-22</t>
  </si>
  <si>
    <t>R2L4-23</t>
  </si>
  <si>
    <t>R2L4-24</t>
  </si>
  <si>
    <t>R2L4-25</t>
  </si>
  <si>
    <t>R2L4-26</t>
  </si>
  <si>
    <t>R2L4-28</t>
  </si>
  <si>
    <t>R2L4-29</t>
  </si>
  <si>
    <t>Ronda 2.3</t>
  </si>
  <si>
    <t>Terrestre</t>
  </si>
  <si>
    <t>Cuencas del Sureste, Burgos, Veracruz, Cinturón Plegado de Chiapas y Tampico-Misantla</t>
  </si>
  <si>
    <t>977 MMUSD</t>
  </si>
  <si>
    <t>Cinturón Plegado Chiapas, Salina del Istmo</t>
  </si>
  <si>
    <t>Arena grano medio y Areniscas</t>
  </si>
  <si>
    <t>Dolomía, Calizas y Bancos oolíticos</t>
  </si>
  <si>
    <t>Gas húmedo y seco</t>
  </si>
  <si>
    <t>BG-01</t>
  </si>
  <si>
    <t>BG-02</t>
  </si>
  <si>
    <t>BG-03</t>
  </si>
  <si>
    <t>BG-04</t>
  </si>
  <si>
    <t>TM-01</t>
  </si>
  <si>
    <t>VC-01</t>
  </si>
  <si>
    <t>VC-02</t>
  </si>
  <si>
    <t>VC-03</t>
  </si>
  <si>
    <t>CS-01</t>
  </si>
  <si>
    <t>CS-02</t>
  </si>
  <si>
    <t>CS-03</t>
  </si>
  <si>
    <t>CS-04</t>
  </si>
  <si>
    <t>CS-05</t>
  </si>
  <si>
    <t>CS-06</t>
  </si>
  <si>
    <t xml:space="preserve">Cinturón Plegado de Chiapas, Cuencas del Sureste y Veracruz </t>
  </si>
  <si>
    <t>Arsenicas con intercalaciones arcillosas</t>
  </si>
  <si>
    <t>Calizas arrecifales</t>
  </si>
  <si>
    <t>Calizas arcillosas</t>
  </si>
  <si>
    <t>Calizas y dolomías</t>
  </si>
  <si>
    <t>Bancos oolíticos carbonatados</t>
  </si>
  <si>
    <t>Arenisca Grano Medio</t>
  </si>
  <si>
    <t>Calizas y dolomías fracturadas</t>
  </si>
  <si>
    <r>
      <t xml:space="preserve">Hidrocarburo Principal </t>
    </r>
    <r>
      <rPr>
        <vertAlign val="superscript"/>
        <sz val="8"/>
        <rFont val="Arial"/>
        <family val="2"/>
      </rPr>
      <t>/1</t>
    </r>
  </si>
  <si>
    <t xml:space="preserve">Gas húmedo </t>
  </si>
  <si>
    <t>Aceite y gas húmedo</t>
  </si>
  <si>
    <t xml:space="preserve">Aceite ligero, gas húmedo </t>
  </si>
  <si>
    <t>Gas húmedo y aceite</t>
  </si>
  <si>
    <t>Km2</t>
  </si>
  <si>
    <r>
      <t xml:space="preserve">Campos </t>
    </r>
    <r>
      <rPr>
        <vertAlign val="superscript"/>
        <sz val="8"/>
        <rFont val="Arial"/>
        <family val="2"/>
      </rPr>
      <t>/2</t>
    </r>
  </si>
  <si>
    <t>Carlos, Llano Blanco, Picadillo, Carlota</t>
  </si>
  <si>
    <t>Francisco Cano, Treviño, Tundra</t>
  </si>
  <si>
    <t>Cruz, Escobedo, Niquel, Palito Blanco</t>
  </si>
  <si>
    <t>Aquiles, Nutria</t>
  </si>
  <si>
    <t>Gutierrez Zamora, Miguel Hidalgo, Vicente Guerrero</t>
  </si>
  <si>
    <t>Plan de Oro, Tres Higueras, Lagarto</t>
  </si>
  <si>
    <t>Manuel Rodriguez</t>
  </si>
  <si>
    <t>Adolfo López Mateos, Mata Violin, Acagual</t>
  </si>
  <si>
    <t>Cafeto, Vernet</t>
  </si>
  <si>
    <t>0.29-0.41</t>
  </si>
  <si>
    <t>0.09-0.18</t>
  </si>
  <si>
    <t>0.13-0.29</t>
  </si>
  <si>
    <t>0.17-0.24</t>
  </si>
  <si>
    <t>0.20-0.26</t>
  </si>
  <si>
    <t>0.11-0.21</t>
  </si>
  <si>
    <t>0.11-0.19</t>
  </si>
  <si>
    <t>0.14-0.18</t>
  </si>
  <si>
    <t>0.12-0.25</t>
  </si>
  <si>
    <t>0.16-0.30</t>
  </si>
  <si>
    <r>
      <t xml:space="preserve">Volumen original </t>
    </r>
    <r>
      <rPr>
        <vertAlign val="superscript"/>
        <sz val="8"/>
        <rFont val="Arial"/>
        <family val="2"/>
      </rPr>
      <t>/3</t>
    </r>
  </si>
  <si>
    <t>Mmbpce</t>
  </si>
  <si>
    <r>
      <t xml:space="preserve">Reservas 1P </t>
    </r>
    <r>
      <rPr>
        <vertAlign val="superscript"/>
        <sz val="8"/>
        <rFont val="Arial"/>
        <family val="2"/>
      </rPr>
      <t>/3</t>
    </r>
  </si>
  <si>
    <r>
      <t xml:space="preserve">Reservas 2P </t>
    </r>
    <r>
      <rPr>
        <vertAlign val="superscript"/>
        <sz val="8"/>
        <rFont val="Arial"/>
        <family val="2"/>
      </rPr>
      <t>/3</t>
    </r>
  </si>
  <si>
    <r>
      <t xml:space="preserve">Reservas 3P </t>
    </r>
    <r>
      <rPr>
        <vertAlign val="superscript"/>
        <sz val="8"/>
        <rFont val="Arial"/>
        <family val="2"/>
      </rPr>
      <t>/3</t>
    </r>
  </si>
  <si>
    <r>
      <t>Bono de desempate</t>
    </r>
    <r>
      <rPr>
        <vertAlign val="superscript"/>
        <sz val="8"/>
        <rFont val="Arial"/>
        <family val="2"/>
      </rPr>
      <t>/2</t>
    </r>
  </si>
  <si>
    <r>
      <rPr>
        <vertAlign val="superscript"/>
        <sz val="8"/>
        <color theme="1"/>
        <rFont val="Arial"/>
        <family val="2"/>
      </rPr>
      <t>3/</t>
    </r>
    <r>
      <rPr>
        <sz val="8"/>
        <color theme="1"/>
        <rFont val="Arial"/>
        <family val="2"/>
      </rPr>
      <t xml:space="preserve"> El Volumen Original y las Reservas 1P, 2P y 3P corresponden a la información de Reservas del 1 de enero de 2016.</t>
    </r>
  </si>
  <si>
    <t>Resultados de la Ronda 2</t>
  </si>
  <si>
    <t>Sun God y Jaguar</t>
  </si>
  <si>
    <t>Iberoamericana y PJP4</t>
  </si>
  <si>
    <t>Newpek y Verdad Exploration</t>
  </si>
  <si>
    <t>Newpek y Verdad Exploration I</t>
  </si>
  <si>
    <t>Jaguar Exploración y Producción</t>
  </si>
  <si>
    <t>Shandong, Sicoval y Nuevas Soluciones</t>
  </si>
  <si>
    <t>Carso Oil and Gas</t>
  </si>
  <si>
    <t>Roma Exploration and Production LLC, Tubular Technology, Suministros Marinos e Industriales de México y Golfo Suplemento Latino</t>
  </si>
  <si>
    <t>No adjudicaron</t>
  </si>
  <si>
    <t>Empresas participantes por país</t>
  </si>
  <si>
    <t>bloque</t>
  </si>
  <si>
    <t>En consorcio</t>
  </si>
  <si>
    <t>Individual</t>
  </si>
  <si>
    <t>MÉXICO</t>
  </si>
  <si>
    <t>SHELL</t>
  </si>
  <si>
    <t>REINO UNIDO</t>
  </si>
  <si>
    <t>PC CARIGALI</t>
  </si>
  <si>
    <t>No adjudicados</t>
  </si>
  <si>
    <t>AUSTRALIA</t>
  </si>
  <si>
    <t>QATAR PETROLEUM</t>
  </si>
  <si>
    <t>CATAR</t>
  </si>
  <si>
    <t>CHINA</t>
  </si>
  <si>
    <t>REPSOL</t>
  </si>
  <si>
    <t>ESPAÑA</t>
  </si>
  <si>
    <t>OPHIR</t>
  </si>
  <si>
    <t>EEUU</t>
  </si>
  <si>
    <t>PTTEP</t>
  </si>
  <si>
    <t>FRANCIA</t>
  </si>
  <si>
    <t>CHEVRON</t>
  </si>
  <si>
    <t>HOLANDA</t>
  </si>
  <si>
    <t>ENI</t>
  </si>
  <si>
    <t>INDIA</t>
  </si>
  <si>
    <t>INPEX</t>
  </si>
  <si>
    <t>ITALIA</t>
  </si>
  <si>
    <t>SIERRA</t>
  </si>
  <si>
    <t>JAPÓN</t>
  </si>
  <si>
    <t>MALASIA</t>
  </si>
  <si>
    <t>NORUEGA</t>
  </si>
  <si>
    <t>TAILANDIA</t>
  </si>
  <si>
    <t>Área contractual</t>
  </si>
  <si>
    <t>Promedio VPO</t>
  </si>
  <si>
    <t>Máximo VPO</t>
  </si>
  <si>
    <t>Mínimo VPO</t>
  </si>
  <si>
    <t>consorcio</t>
  </si>
  <si>
    <t>individual</t>
  </si>
  <si>
    <t>R2L2-01</t>
  </si>
  <si>
    <t>R2L2-04</t>
  </si>
  <si>
    <t>R2L2-05</t>
  </si>
  <si>
    <t>R2L2-07</t>
  </si>
  <si>
    <t>R2L2-08</t>
  </si>
  <si>
    <t>R2L2-09</t>
  </si>
  <si>
    <t>R2L2-10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</si>
</sst>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"/>
    <numFmt numFmtId="165" formatCode="&quot;$&quot;#,##0.00"/>
    <numFmt numFmtId="166" formatCode="&quot;$&quot;#,##0.0"/>
  </numFmts>
  <fonts count="5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6"/>
      <color theme="2" tint="-0.499984740745262"/>
      <name val="Arial"/>
      <family val="2"/>
    </font>
    <font>
      <b/>
      <sz val="20"/>
      <color theme="2" tint="-0.499984740745262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vertAlign val="superscript"/>
      <sz val="9"/>
      <color theme="1"/>
      <name val="Arial"/>
      <family val="2"/>
    </font>
    <font>
      <b/>
      <sz val="9"/>
      <color theme="1"/>
      <name val="Arial"/>
      <family val="2"/>
    </font>
    <font>
      <sz val="11"/>
      <color indexed="8"/>
      <name val="Calibri"/>
      <family val="2"/>
      <scheme val="minor"/>
    </font>
    <font>
      <b/>
      <sz val="12"/>
      <color theme="0"/>
      <name val="Arial"/>
      <family val="2"/>
    </font>
    <font>
      <sz val="12"/>
      <color theme="2" tint="-0.74999237037263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vertAlign val="superscript"/>
      <sz val="12"/>
      <name val="Arial"/>
      <family val="2"/>
    </font>
    <font>
      <sz val="12"/>
      <color theme="1"/>
      <name val="Arial"/>
      <family val="2"/>
    </font>
    <font>
      <sz val="18"/>
      <color theme="1"/>
      <name val="Arial"/>
      <family val="2"/>
    </font>
    <font>
      <b/>
      <sz val="18"/>
      <color theme="2" tint="-0.499984740745262"/>
      <name val="Arial"/>
      <family val="2"/>
    </font>
    <font>
      <b/>
      <sz val="11"/>
      <color theme="0"/>
      <name val="Arial"/>
      <family val="2"/>
    </font>
    <font>
      <sz val="11"/>
      <color theme="2" tint="-0.74999237037263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vertAlign val="superscript"/>
      <sz val="11"/>
      <name val="Arial"/>
      <family val="2"/>
    </font>
    <font>
      <vertAlign val="superscript"/>
      <sz val="8"/>
      <color theme="1"/>
      <name val="Arial"/>
      <family val="2"/>
    </font>
    <font>
      <b/>
      <sz val="8"/>
      <color theme="1"/>
      <name val="Arial"/>
      <family val="2"/>
    </font>
    <font>
      <b/>
      <sz val="18"/>
      <color theme="4" tint="-0.249977111117893"/>
      <name val="Open Sans"/>
      <family val="2"/>
    </font>
    <font>
      <sz val="6"/>
      <color theme="1"/>
      <name val="Open Sans"/>
      <family val="2"/>
    </font>
    <font>
      <b/>
      <sz val="8"/>
      <color theme="4" tint="-0.249977111117893"/>
      <name val="Open Sans"/>
      <family val="2"/>
    </font>
    <font>
      <b/>
      <sz val="8"/>
      <color theme="0"/>
      <name val="Open Sans"/>
      <family val="2"/>
    </font>
    <font>
      <b/>
      <sz val="6"/>
      <name val="Open Sans"/>
      <family val="2"/>
    </font>
    <font>
      <sz val="6"/>
      <name val="Open Sans"/>
      <family val="2"/>
    </font>
    <font>
      <b/>
      <sz val="24"/>
      <name val="Open Sans"/>
      <family val="2"/>
    </font>
    <font>
      <b/>
      <sz val="16"/>
      <color theme="5" tint="-0.249977111117893"/>
      <name val="Open Sans"/>
      <family val="2"/>
    </font>
    <font>
      <b/>
      <sz val="16"/>
      <color theme="4" tint="0.39997558519241921"/>
      <name val="Open Sans"/>
      <family val="2"/>
    </font>
    <font>
      <b/>
      <sz val="9"/>
      <color theme="1" tint="0.34998626667073579"/>
      <name val="Open Sans"/>
      <family val="2"/>
    </font>
    <font>
      <b/>
      <sz val="18"/>
      <color theme="1" tint="0.34998626667073579"/>
      <name val="Open Sans"/>
      <family val="2"/>
    </font>
    <font>
      <b/>
      <sz val="48"/>
      <color theme="6" tint="0.39997558519241921"/>
      <name val="Open Sans"/>
      <family val="2"/>
    </font>
    <font>
      <b/>
      <sz val="20"/>
      <color theme="1" tint="0.34998626667073579"/>
      <name val="Open Sans"/>
      <family val="2"/>
    </font>
    <font>
      <b/>
      <sz val="10"/>
      <color theme="1" tint="0.34998626667073579"/>
      <name val="Open Sans"/>
      <family val="2"/>
    </font>
    <font>
      <b/>
      <sz val="48"/>
      <color theme="4" tint="0.39997558519241921"/>
      <name val="Open Sans"/>
      <family val="2"/>
    </font>
    <font>
      <b/>
      <sz val="8"/>
      <color theme="1" tint="0.34998626667073579"/>
      <name val="Open Sans"/>
      <family val="2"/>
    </font>
    <font>
      <b/>
      <sz val="6"/>
      <color theme="4" tint="-0.249977111117893"/>
      <name val="Open Sans"/>
      <family val="2"/>
    </font>
    <font>
      <b/>
      <sz val="6"/>
      <color theme="1"/>
      <name val="Open Sans"/>
      <family val="2"/>
    </font>
    <font>
      <b/>
      <sz val="5"/>
      <color theme="4" tint="-0.249977111117893"/>
      <name val="Open Sans"/>
      <family val="2"/>
    </font>
    <font>
      <b/>
      <sz val="6"/>
      <color theme="9" tint="-0.249977111117893"/>
      <name val="Open Sans"/>
      <family val="2"/>
    </font>
    <font>
      <b/>
      <vertAlign val="superscript"/>
      <sz val="6"/>
      <color theme="1"/>
      <name val="Open Sans"/>
      <family val="2"/>
    </font>
    <font>
      <b/>
      <sz val="10"/>
      <color theme="0"/>
      <name val="Arial"/>
      <family val="2"/>
    </font>
    <font>
      <sz val="10"/>
      <color theme="2" tint="-0.749992370372631"/>
      <name val="Arial"/>
      <family val="2"/>
    </font>
    <font>
      <b/>
      <sz val="9"/>
      <color theme="0"/>
      <name val="Arial"/>
      <family val="2"/>
    </font>
    <font>
      <sz val="9"/>
      <color theme="2" tint="-0.749992370372631"/>
      <name val="Arial"/>
      <family val="2"/>
    </font>
    <font>
      <b/>
      <sz val="8"/>
      <color theme="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b/>
      <sz val="11"/>
      <color theme="1"/>
      <name val="Arial"/>
      <family val="2"/>
    </font>
    <font>
      <sz val="1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BA0C2F"/>
        <bgColor indexed="64"/>
      </patternFill>
    </fill>
    <fill>
      <patternFill patternType="solid">
        <fgColor rgb="FFFDEDED"/>
        <bgColor indexed="64"/>
      </patternFill>
    </fill>
    <fill>
      <patternFill patternType="solid">
        <fgColor rgb="FF005C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</fills>
  <borders count="43">
    <border>
      <left/>
      <right/>
      <top/>
      <bottom/>
      <diagonal/>
    </border>
    <border>
      <left style="thin">
        <color rgb="FFC00000"/>
      </left>
      <right/>
      <top style="thin">
        <color rgb="FFC00000"/>
      </top>
      <bottom/>
      <diagonal/>
    </border>
    <border>
      <left/>
      <right/>
      <top style="thin">
        <color rgb="FFC00000"/>
      </top>
      <bottom/>
      <diagonal/>
    </border>
    <border>
      <left/>
      <right style="thin">
        <color rgb="FFC00000"/>
      </right>
      <top style="thin">
        <color rgb="FFC00000"/>
      </top>
      <bottom/>
      <diagonal/>
    </border>
    <border>
      <left/>
      <right style="thin">
        <color rgb="FFC00000"/>
      </right>
      <top/>
      <bottom/>
      <diagonal/>
    </border>
    <border>
      <left style="thin">
        <color rgb="FFC00000"/>
      </left>
      <right/>
      <top/>
      <bottom/>
      <diagonal/>
    </border>
    <border>
      <left style="thin">
        <color rgb="FFC00000"/>
      </left>
      <right/>
      <top/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  <border>
      <left/>
      <right/>
      <top/>
      <bottom style="thin">
        <color rgb="FFC00000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double">
        <color indexed="64"/>
      </left>
      <right/>
      <top style="thin">
        <color indexed="64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auto="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double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/>
      <top style="thin">
        <color theme="0" tint="-0.24994659260841701"/>
      </top>
      <bottom style="thin">
        <color indexed="64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 style="double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auto="1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/>
      <bottom style="thin">
        <color theme="0" tint="-0.24994659260841701"/>
      </bottom>
      <diagonal/>
    </border>
    <border>
      <left/>
      <right style="thin">
        <color theme="6" tint="0.39997558519241921"/>
      </right>
      <top/>
      <bottom/>
      <diagonal/>
    </border>
    <border>
      <left/>
      <right style="thin">
        <color theme="5" tint="-0.249977111117893"/>
      </right>
      <top/>
      <bottom/>
      <diagonal/>
    </border>
    <border>
      <left/>
      <right/>
      <top/>
      <bottom style="thin">
        <color theme="5" tint="-0.249977111117893"/>
      </bottom>
      <diagonal/>
    </border>
    <border>
      <left/>
      <right style="thin">
        <color theme="5" tint="-0.249977111117893"/>
      </right>
      <top/>
      <bottom style="thin">
        <color theme="5" tint="-0.249977111117893"/>
      </bottom>
      <diagonal/>
    </border>
    <border>
      <left/>
      <right style="thin">
        <color theme="6" tint="0.79998168889431442"/>
      </right>
      <top/>
      <bottom/>
      <diagonal/>
    </border>
    <border>
      <left/>
      <right style="thin">
        <color theme="6" tint="0.79998168889431442"/>
      </right>
      <top/>
      <bottom style="thin">
        <color theme="6" tint="0.79998168889431442"/>
      </bottom>
      <diagonal/>
    </border>
    <border>
      <left/>
      <right/>
      <top/>
      <bottom style="thin">
        <color theme="6" tint="0.7999816888943144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thin">
        <color theme="6" tint="0.39997558519241921"/>
      </bottom>
      <diagonal/>
    </border>
    <border>
      <left/>
      <right/>
      <top style="thin">
        <color theme="6" tint="0.39997558519241921"/>
      </top>
      <bottom/>
      <diagonal/>
    </border>
  </borders>
  <cellStyleXfs count="9">
    <xf numFmtId="0" fontId="0" fillId="0" borderId="0"/>
    <xf numFmtId="0" fontId="1" fillId="0" borderId="0"/>
    <xf numFmtId="0" fontId="9" fillId="0" borderId="0"/>
    <xf numFmtId="44" fontId="1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43">
    <xf numFmtId="0" fontId="0" fillId="0" borderId="0" xfId="0"/>
    <xf numFmtId="0" fontId="2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" fillId="2" borderId="0" xfId="0" applyFont="1" applyFill="1"/>
    <xf numFmtId="0" fontId="5" fillId="0" borderId="0" xfId="0" applyFont="1"/>
    <xf numFmtId="0" fontId="6" fillId="0" borderId="0" xfId="0" applyFont="1"/>
    <xf numFmtId="0" fontId="10" fillId="5" borderId="9" xfId="0" applyFont="1" applyFill="1" applyBorder="1" applyAlignment="1">
      <alignment horizontal="center" vertical="center" wrapText="1"/>
    </xf>
    <xf numFmtId="0" fontId="10" fillId="5" borderId="10" xfId="0" applyFont="1" applyFill="1" applyBorder="1" applyAlignment="1">
      <alignment horizontal="center" vertical="center" wrapText="1"/>
    </xf>
    <xf numFmtId="0" fontId="10" fillId="5" borderId="11" xfId="0" applyFont="1" applyFill="1" applyBorder="1" applyAlignment="1">
      <alignment horizontal="center" vertical="center" wrapText="1"/>
    </xf>
    <xf numFmtId="164" fontId="12" fillId="6" borderId="12" xfId="0" applyNumberFormat="1" applyFont="1" applyFill="1" applyBorder="1" applyAlignment="1">
      <alignment horizontal="left" vertical="center" wrapText="1"/>
    </xf>
    <xf numFmtId="164" fontId="12" fillId="7" borderId="13" xfId="0" applyNumberFormat="1" applyFont="1" applyFill="1" applyBorder="1" applyAlignment="1">
      <alignment horizontal="center" vertical="center" wrapText="1"/>
    </xf>
    <xf numFmtId="164" fontId="12" fillId="6" borderId="13" xfId="0" applyNumberFormat="1" applyFont="1" applyFill="1" applyBorder="1" applyAlignment="1">
      <alignment horizontal="center" vertical="center" wrapText="1"/>
    </xf>
    <xf numFmtId="164" fontId="13" fillId="7" borderId="14" xfId="0" applyNumberFormat="1" applyFont="1" applyFill="1" applyBorder="1" applyAlignment="1">
      <alignment horizontal="center" vertical="center"/>
    </xf>
    <xf numFmtId="164" fontId="13" fillId="0" borderId="15" xfId="0" applyNumberFormat="1" applyFont="1" applyFill="1" applyBorder="1" applyAlignment="1">
      <alignment horizontal="center" vertical="center"/>
    </xf>
    <xf numFmtId="164" fontId="12" fillId="6" borderId="16" xfId="0" applyNumberFormat="1" applyFont="1" applyFill="1" applyBorder="1" applyAlignment="1">
      <alignment horizontal="left" vertical="center" wrapText="1"/>
    </xf>
    <xf numFmtId="164" fontId="12" fillId="7" borderId="17" xfId="0" applyNumberFormat="1" applyFont="1" applyFill="1" applyBorder="1" applyAlignment="1">
      <alignment horizontal="center" vertical="center" wrapText="1"/>
    </xf>
    <xf numFmtId="164" fontId="12" fillId="6" borderId="17" xfId="0" applyNumberFormat="1" applyFont="1" applyFill="1" applyBorder="1" applyAlignment="1">
      <alignment horizontal="center" vertical="center" wrapText="1"/>
    </xf>
    <xf numFmtId="164" fontId="13" fillId="7" borderId="18" xfId="0" applyNumberFormat="1" applyFont="1" applyFill="1" applyBorder="1" applyAlignment="1">
      <alignment horizontal="center" vertical="center"/>
    </xf>
    <xf numFmtId="164" fontId="13" fillId="0" borderId="19" xfId="0" applyNumberFormat="1" applyFont="1" applyFill="1" applyBorder="1" applyAlignment="1">
      <alignment horizontal="center" vertical="center"/>
    </xf>
    <xf numFmtId="3" fontId="12" fillId="6" borderId="17" xfId="0" applyNumberFormat="1" applyFont="1" applyFill="1" applyBorder="1" applyAlignment="1">
      <alignment horizontal="center" vertical="center"/>
    </xf>
    <xf numFmtId="3" fontId="12" fillId="7" borderId="17" xfId="0" applyNumberFormat="1" applyFont="1" applyFill="1" applyBorder="1" applyAlignment="1">
      <alignment horizontal="center" vertical="center"/>
    </xf>
    <xf numFmtId="3" fontId="13" fillId="7" borderId="18" xfId="0" applyNumberFormat="1" applyFont="1" applyFill="1" applyBorder="1" applyAlignment="1">
      <alignment horizontal="center" vertical="center"/>
    </xf>
    <xf numFmtId="3" fontId="13" fillId="0" borderId="19" xfId="0" applyNumberFormat="1" applyFont="1" applyFill="1" applyBorder="1" applyAlignment="1">
      <alignment horizontal="center" vertical="center"/>
    </xf>
    <xf numFmtId="164" fontId="12" fillId="6" borderId="17" xfId="0" applyNumberFormat="1" applyFont="1" applyFill="1" applyBorder="1" applyAlignment="1">
      <alignment horizontal="center" vertical="center"/>
    </xf>
    <xf numFmtId="164" fontId="12" fillId="7" borderId="17" xfId="0" applyNumberFormat="1" applyFont="1" applyFill="1" applyBorder="1" applyAlignment="1">
      <alignment horizontal="center" vertical="center"/>
    </xf>
    <xf numFmtId="164" fontId="12" fillId="6" borderId="20" xfId="0" applyNumberFormat="1" applyFont="1" applyFill="1" applyBorder="1" applyAlignment="1">
      <alignment horizontal="left" vertical="center" wrapText="1"/>
    </xf>
    <xf numFmtId="164" fontId="12" fillId="7" borderId="21" xfId="0" applyNumberFormat="1" applyFont="1" applyFill="1" applyBorder="1" applyAlignment="1">
      <alignment horizontal="center" vertical="center" wrapText="1"/>
    </xf>
    <xf numFmtId="3" fontId="12" fillId="6" borderId="21" xfId="0" applyNumberFormat="1" applyFont="1" applyFill="1" applyBorder="1" applyAlignment="1">
      <alignment horizontal="center" vertical="center"/>
    </xf>
    <xf numFmtId="3" fontId="12" fillId="7" borderId="21" xfId="0" applyNumberFormat="1" applyFont="1" applyFill="1" applyBorder="1" applyAlignment="1">
      <alignment horizontal="center" vertical="center"/>
    </xf>
    <xf numFmtId="3" fontId="13" fillId="7" borderId="22" xfId="0" applyNumberFormat="1" applyFont="1" applyFill="1" applyBorder="1" applyAlignment="1">
      <alignment horizontal="center" vertical="center"/>
    </xf>
    <xf numFmtId="3" fontId="13" fillId="0" borderId="23" xfId="0" applyNumberFormat="1" applyFont="1" applyFill="1" applyBorder="1" applyAlignment="1">
      <alignment horizontal="center" vertical="center"/>
    </xf>
    <xf numFmtId="0" fontId="15" fillId="0" borderId="0" xfId="0" applyFont="1"/>
    <xf numFmtId="3" fontId="12" fillId="6" borderId="12" xfId="0" applyNumberFormat="1" applyFont="1" applyFill="1" applyBorder="1" applyAlignment="1">
      <alignment horizontal="left" vertical="center" wrapText="1"/>
    </xf>
    <xf numFmtId="164" fontId="12" fillId="2" borderId="13" xfId="0" applyNumberFormat="1" applyFont="1" applyFill="1" applyBorder="1" applyAlignment="1">
      <alignment horizontal="center" vertical="center" wrapText="1"/>
    </xf>
    <xf numFmtId="14" fontId="12" fillId="6" borderId="13" xfId="0" applyNumberFormat="1" applyFont="1" applyFill="1" applyBorder="1" applyAlignment="1">
      <alignment horizontal="center" vertical="center" wrapText="1"/>
    </xf>
    <xf numFmtId="14" fontId="12" fillId="2" borderId="13" xfId="0" applyNumberFormat="1" applyFont="1" applyFill="1" applyBorder="1" applyAlignment="1">
      <alignment horizontal="center" vertical="center" wrapText="1"/>
    </xf>
    <xf numFmtId="14" fontId="12" fillId="6" borderId="15" xfId="0" applyNumberFormat="1" applyFont="1" applyFill="1" applyBorder="1" applyAlignment="1">
      <alignment horizontal="center" vertical="center" wrapText="1"/>
    </xf>
    <xf numFmtId="3" fontId="12" fillId="6" borderId="24" xfId="0" applyNumberFormat="1" applyFont="1" applyFill="1" applyBorder="1" applyAlignment="1">
      <alignment horizontal="left" vertical="center" wrapText="1"/>
    </xf>
    <xf numFmtId="164" fontId="12" fillId="2" borderId="25" xfId="0" applyNumberFormat="1" applyFont="1" applyFill="1" applyBorder="1" applyAlignment="1">
      <alignment horizontal="center" vertical="center" wrapText="1"/>
    </xf>
    <xf numFmtId="0" fontId="12" fillId="6" borderId="25" xfId="0" applyNumberFormat="1" applyFont="1" applyFill="1" applyBorder="1" applyAlignment="1">
      <alignment horizontal="center" vertical="center" wrapText="1"/>
    </xf>
    <xf numFmtId="0" fontId="12" fillId="2" borderId="25" xfId="0" applyNumberFormat="1" applyFont="1" applyFill="1" applyBorder="1" applyAlignment="1">
      <alignment horizontal="center" vertical="center" wrapText="1"/>
    </xf>
    <xf numFmtId="0" fontId="12" fillId="6" borderId="26" xfId="0" applyNumberFormat="1" applyFont="1" applyFill="1" applyBorder="1" applyAlignment="1">
      <alignment horizontal="center" vertical="center" wrapText="1"/>
    </xf>
    <xf numFmtId="1" fontId="13" fillId="6" borderId="19" xfId="0" applyNumberFormat="1" applyFont="1" applyFill="1" applyBorder="1" applyAlignment="1">
      <alignment horizontal="center" vertical="center" wrapText="1"/>
    </xf>
    <xf numFmtId="3" fontId="12" fillId="6" borderId="16" xfId="0" applyNumberFormat="1" applyFont="1" applyFill="1" applyBorder="1" applyAlignment="1">
      <alignment horizontal="left" vertical="center" wrapText="1"/>
    </xf>
    <xf numFmtId="164" fontId="12" fillId="2" borderId="17" xfId="0" applyNumberFormat="1" applyFont="1" applyFill="1" applyBorder="1" applyAlignment="1">
      <alignment horizontal="center" vertical="center" wrapText="1"/>
    </xf>
    <xf numFmtId="0" fontId="12" fillId="6" borderId="17" xfId="0" applyNumberFormat="1" applyFont="1" applyFill="1" applyBorder="1" applyAlignment="1">
      <alignment horizontal="center" vertical="center" wrapText="1"/>
    </xf>
    <xf numFmtId="0" fontId="12" fillId="2" borderId="17" xfId="0" applyNumberFormat="1" applyFont="1" applyFill="1" applyBorder="1" applyAlignment="1">
      <alignment horizontal="center" vertical="center"/>
    </xf>
    <xf numFmtId="2" fontId="12" fillId="6" borderId="17" xfId="0" applyNumberFormat="1" applyFont="1" applyFill="1" applyBorder="1" applyAlignment="1">
      <alignment horizontal="center" vertical="center" wrapText="1"/>
    </xf>
    <xf numFmtId="2" fontId="12" fillId="2" borderId="17" xfId="0" applyNumberFormat="1" applyFont="1" applyFill="1" applyBorder="1" applyAlignment="1">
      <alignment horizontal="center" vertical="center"/>
    </xf>
    <xf numFmtId="0" fontId="12" fillId="6" borderId="19" xfId="0" applyNumberFormat="1" applyFont="1" applyFill="1" applyBorder="1" applyAlignment="1">
      <alignment horizontal="center" vertical="center" wrapText="1"/>
    </xf>
    <xf numFmtId="2" fontId="13" fillId="6" borderId="19" xfId="0" applyNumberFormat="1" applyFont="1" applyFill="1" applyBorder="1" applyAlignment="1">
      <alignment horizontal="center" vertical="center" wrapText="1"/>
    </xf>
    <xf numFmtId="164" fontId="12" fillId="2" borderId="21" xfId="0" applyNumberFormat="1" applyFont="1" applyFill="1" applyBorder="1" applyAlignment="1">
      <alignment horizontal="center" vertical="center" wrapText="1"/>
    </xf>
    <xf numFmtId="0" fontId="12" fillId="6" borderId="21" xfId="0" applyNumberFormat="1" applyFont="1" applyFill="1" applyBorder="1" applyAlignment="1">
      <alignment horizontal="center" vertical="center" wrapText="1"/>
    </xf>
    <xf numFmtId="0" fontId="12" fillId="2" borderId="21" xfId="0" applyNumberFormat="1" applyFont="1" applyFill="1" applyBorder="1" applyAlignment="1">
      <alignment horizontal="center" vertical="center"/>
    </xf>
    <xf numFmtId="0" fontId="12" fillId="6" borderId="23" xfId="0" applyNumberFormat="1" applyFont="1" applyFill="1" applyBorder="1" applyAlignment="1">
      <alignment horizontal="center" vertical="center" wrapText="1"/>
    </xf>
    <xf numFmtId="165" fontId="12" fillId="6" borderId="21" xfId="3" applyNumberFormat="1" applyFont="1" applyFill="1" applyBorder="1" applyAlignment="1">
      <alignment horizontal="center" vertical="center" wrapText="1"/>
    </xf>
    <xf numFmtId="0" fontId="16" fillId="0" borderId="0" xfId="0" applyFont="1"/>
    <xf numFmtId="0" fontId="18" fillId="5" borderId="27" xfId="0" applyFont="1" applyFill="1" applyBorder="1" applyAlignment="1">
      <alignment horizontal="center" vertical="center" wrapText="1"/>
    </xf>
    <xf numFmtId="0" fontId="18" fillId="5" borderId="10" xfId="0" applyFont="1" applyFill="1" applyBorder="1" applyAlignment="1">
      <alignment horizontal="center" vertical="center" wrapText="1"/>
    </xf>
    <xf numFmtId="0" fontId="18" fillId="5" borderId="9" xfId="0" applyFont="1" applyFill="1" applyBorder="1" applyAlignment="1">
      <alignment horizontal="center" vertical="center" wrapText="1"/>
    </xf>
    <xf numFmtId="0" fontId="18" fillId="5" borderId="11" xfId="0" applyFont="1" applyFill="1" applyBorder="1" applyAlignment="1">
      <alignment horizontal="center" vertical="center" wrapText="1"/>
    </xf>
    <xf numFmtId="164" fontId="20" fillId="6" borderId="12" xfId="0" applyNumberFormat="1" applyFont="1" applyFill="1" applyBorder="1" applyAlignment="1">
      <alignment horizontal="left" vertical="center" wrapText="1"/>
    </xf>
    <xf numFmtId="164" fontId="20" fillId="7" borderId="13" xfId="0" applyNumberFormat="1" applyFont="1" applyFill="1" applyBorder="1" applyAlignment="1">
      <alignment horizontal="center" vertical="center" wrapText="1"/>
    </xf>
    <xf numFmtId="164" fontId="20" fillId="6" borderId="13" xfId="0" applyNumberFormat="1" applyFont="1" applyFill="1" applyBorder="1" applyAlignment="1">
      <alignment horizontal="center" vertical="center" wrapText="1"/>
    </xf>
    <xf numFmtId="164" fontId="21" fillId="6" borderId="14" xfId="0" applyNumberFormat="1" applyFont="1" applyFill="1" applyBorder="1" applyAlignment="1">
      <alignment horizontal="center" vertical="center" wrapText="1"/>
    </xf>
    <xf numFmtId="164" fontId="21" fillId="7" borderId="15" xfId="0" applyNumberFormat="1" applyFont="1" applyFill="1" applyBorder="1" applyAlignment="1">
      <alignment horizontal="center" vertical="center" wrapText="1"/>
    </xf>
    <xf numFmtId="164" fontId="20" fillId="6" borderId="16" xfId="0" applyNumberFormat="1" applyFont="1" applyFill="1" applyBorder="1" applyAlignment="1">
      <alignment horizontal="left" vertical="center" wrapText="1"/>
    </xf>
    <xf numFmtId="164" fontId="20" fillId="7" borderId="17" xfId="0" applyNumberFormat="1" applyFont="1" applyFill="1" applyBorder="1" applyAlignment="1">
      <alignment horizontal="center" vertical="center" wrapText="1"/>
    </xf>
    <xf numFmtId="164" fontId="20" fillId="6" borderId="17" xfId="0" applyNumberFormat="1" applyFont="1" applyFill="1" applyBorder="1" applyAlignment="1">
      <alignment horizontal="center" vertical="center" wrapText="1"/>
    </xf>
    <xf numFmtId="164" fontId="21" fillId="6" borderId="18" xfId="0" applyNumberFormat="1" applyFont="1" applyFill="1" applyBorder="1" applyAlignment="1">
      <alignment horizontal="center" vertical="center" wrapText="1"/>
    </xf>
    <xf numFmtId="164" fontId="21" fillId="7" borderId="19" xfId="0" applyNumberFormat="1" applyFont="1" applyFill="1" applyBorder="1" applyAlignment="1">
      <alignment horizontal="center" vertical="center" wrapText="1"/>
    </xf>
    <xf numFmtId="3" fontId="20" fillId="6" borderId="17" xfId="0" applyNumberFormat="1" applyFont="1" applyFill="1" applyBorder="1" applyAlignment="1">
      <alignment horizontal="center" vertical="center" wrapText="1"/>
    </xf>
    <xf numFmtId="3" fontId="20" fillId="7" borderId="17" xfId="0" applyNumberFormat="1" applyFont="1" applyFill="1" applyBorder="1" applyAlignment="1">
      <alignment horizontal="center" vertical="center" wrapText="1"/>
    </xf>
    <xf numFmtId="3" fontId="21" fillId="6" borderId="18" xfId="0" applyNumberFormat="1" applyFont="1" applyFill="1" applyBorder="1" applyAlignment="1">
      <alignment horizontal="center" vertical="center" wrapText="1"/>
    </xf>
    <xf numFmtId="3" fontId="21" fillId="7" borderId="19" xfId="0" applyNumberFormat="1" applyFont="1" applyFill="1" applyBorder="1" applyAlignment="1">
      <alignment horizontal="center" vertical="center" wrapText="1"/>
    </xf>
    <xf numFmtId="164" fontId="20" fillId="6" borderId="17" xfId="0" applyNumberFormat="1" applyFont="1" applyFill="1" applyBorder="1" applyAlignment="1">
      <alignment horizontal="center" vertical="center"/>
    </xf>
    <xf numFmtId="164" fontId="20" fillId="7" borderId="17" xfId="0" applyNumberFormat="1" applyFont="1" applyFill="1" applyBorder="1" applyAlignment="1">
      <alignment horizontal="center" vertical="center"/>
    </xf>
    <xf numFmtId="164" fontId="21" fillId="6" borderId="18" xfId="0" applyNumberFormat="1" applyFont="1" applyFill="1" applyBorder="1" applyAlignment="1">
      <alignment horizontal="center" vertical="center"/>
    </xf>
    <xf numFmtId="164" fontId="21" fillId="7" borderId="19" xfId="0" applyNumberFormat="1" applyFont="1" applyFill="1" applyBorder="1" applyAlignment="1">
      <alignment horizontal="center" vertical="center"/>
    </xf>
    <xf numFmtId="3" fontId="20" fillId="6" borderId="20" xfId="0" applyNumberFormat="1" applyFont="1" applyFill="1" applyBorder="1" applyAlignment="1">
      <alignment horizontal="left" vertical="center" wrapText="1"/>
    </xf>
    <xf numFmtId="164" fontId="20" fillId="7" borderId="21" xfId="0" applyNumberFormat="1" applyFont="1" applyFill="1" applyBorder="1" applyAlignment="1">
      <alignment horizontal="center" vertical="center" wrapText="1"/>
    </xf>
    <xf numFmtId="3" fontId="20" fillId="6" borderId="21" xfId="0" applyNumberFormat="1" applyFont="1" applyFill="1" applyBorder="1" applyAlignment="1">
      <alignment horizontal="center" vertical="center"/>
    </xf>
    <xf numFmtId="3" fontId="20" fillId="7" borderId="21" xfId="0" applyNumberFormat="1" applyFont="1" applyFill="1" applyBorder="1" applyAlignment="1">
      <alignment horizontal="center" vertical="center"/>
    </xf>
    <xf numFmtId="3" fontId="21" fillId="6" borderId="22" xfId="0" applyNumberFormat="1" applyFont="1" applyFill="1" applyBorder="1" applyAlignment="1">
      <alignment horizontal="center" vertical="center"/>
    </xf>
    <xf numFmtId="3" fontId="21" fillId="7" borderId="23" xfId="0" applyNumberFormat="1" applyFont="1" applyFill="1" applyBorder="1" applyAlignment="1">
      <alignment horizontal="center" vertical="center"/>
    </xf>
    <xf numFmtId="3" fontId="20" fillId="6" borderId="12" xfId="0" applyNumberFormat="1" applyFont="1" applyFill="1" applyBorder="1" applyAlignment="1">
      <alignment horizontal="left" vertical="center" wrapText="1"/>
    </xf>
    <xf numFmtId="14" fontId="20" fillId="6" borderId="13" xfId="0" applyNumberFormat="1" applyFont="1" applyFill="1" applyBorder="1" applyAlignment="1">
      <alignment horizontal="center" vertical="center" wrapText="1"/>
    </xf>
    <xf numFmtId="14" fontId="20" fillId="2" borderId="13" xfId="0" applyNumberFormat="1" applyFont="1" applyFill="1" applyBorder="1" applyAlignment="1">
      <alignment horizontal="center" vertical="center" wrapText="1"/>
    </xf>
    <xf numFmtId="14" fontId="12" fillId="6" borderId="14" xfId="0" applyNumberFormat="1" applyFont="1" applyFill="1" applyBorder="1" applyAlignment="1">
      <alignment horizontal="center" vertical="center" wrapText="1"/>
    </xf>
    <xf numFmtId="14" fontId="12" fillId="2" borderId="15" xfId="0" applyNumberFormat="1" applyFont="1" applyFill="1" applyBorder="1" applyAlignment="1">
      <alignment horizontal="center" vertical="center" wrapText="1"/>
    </xf>
    <xf numFmtId="14" fontId="12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/>
    <xf numFmtId="3" fontId="20" fillId="6" borderId="24" xfId="0" applyNumberFormat="1" applyFont="1" applyFill="1" applyBorder="1" applyAlignment="1">
      <alignment horizontal="left" vertical="center" wrapText="1"/>
    </xf>
    <xf numFmtId="1" fontId="20" fillId="6" borderId="25" xfId="0" applyNumberFormat="1" applyFont="1" applyFill="1" applyBorder="1" applyAlignment="1">
      <alignment horizontal="center" vertical="center" wrapText="1"/>
    </xf>
    <xf numFmtId="1" fontId="20" fillId="2" borderId="25" xfId="0" applyNumberFormat="1" applyFont="1" applyFill="1" applyBorder="1" applyAlignment="1">
      <alignment horizontal="center" vertical="center" wrapText="1"/>
    </xf>
    <xf numFmtId="1" fontId="13" fillId="6" borderId="28" xfId="0" applyNumberFormat="1" applyFont="1" applyFill="1" applyBorder="1" applyAlignment="1">
      <alignment horizontal="center" vertical="center" wrapText="1"/>
    </xf>
    <xf numFmtId="1" fontId="13" fillId="2" borderId="26" xfId="0" applyNumberFormat="1" applyFont="1" applyFill="1" applyBorder="1" applyAlignment="1">
      <alignment horizontal="center" vertical="center" wrapText="1"/>
    </xf>
    <xf numFmtId="0" fontId="12" fillId="0" borderId="0" xfId="0" applyNumberFormat="1" applyFont="1" applyFill="1" applyBorder="1" applyAlignment="1">
      <alignment horizontal="center" vertical="center" wrapText="1"/>
    </xf>
    <xf numFmtId="3" fontId="20" fillId="6" borderId="16" xfId="0" applyNumberFormat="1" applyFont="1" applyFill="1" applyBorder="1" applyAlignment="1">
      <alignment horizontal="left" vertical="center" wrapText="1"/>
    </xf>
    <xf numFmtId="164" fontId="20" fillId="2" borderId="17" xfId="0" applyNumberFormat="1" applyFont="1" applyFill="1" applyBorder="1" applyAlignment="1">
      <alignment horizontal="center" vertical="center" wrapText="1"/>
    </xf>
    <xf numFmtId="2" fontId="20" fillId="6" borderId="25" xfId="0" applyNumberFormat="1" applyFont="1" applyFill="1" applyBorder="1" applyAlignment="1">
      <alignment horizontal="center" vertical="center" wrapText="1"/>
    </xf>
    <xf numFmtId="2" fontId="20" fillId="2" borderId="25" xfId="0" applyNumberFormat="1" applyFont="1" applyFill="1" applyBorder="1" applyAlignment="1">
      <alignment horizontal="center" vertical="center" wrapText="1"/>
    </xf>
    <xf numFmtId="2" fontId="13" fillId="6" borderId="18" xfId="0" applyNumberFormat="1" applyFont="1" applyFill="1" applyBorder="1" applyAlignment="1">
      <alignment horizontal="center" vertical="center" wrapText="1"/>
    </xf>
    <xf numFmtId="164" fontId="20" fillId="2" borderId="17" xfId="0" applyNumberFormat="1" applyFont="1" applyFill="1" applyBorder="1" applyAlignment="1">
      <alignment horizontal="center" vertical="center"/>
    </xf>
    <xf numFmtId="0" fontId="13" fillId="6" borderId="18" xfId="0" applyNumberFormat="1" applyFont="1" applyFill="1" applyBorder="1" applyAlignment="1">
      <alignment horizontal="center" vertical="center" wrapText="1"/>
    </xf>
    <xf numFmtId="164" fontId="20" fillId="6" borderId="20" xfId="0" applyNumberFormat="1" applyFont="1" applyFill="1" applyBorder="1" applyAlignment="1">
      <alignment horizontal="left" vertical="center" wrapText="1"/>
    </xf>
    <xf numFmtId="164" fontId="20" fillId="2" borderId="21" xfId="0" applyNumberFormat="1" applyFont="1" applyFill="1" applyBorder="1" applyAlignment="1">
      <alignment horizontal="center" vertical="center" wrapText="1"/>
    </xf>
    <xf numFmtId="0" fontId="20" fillId="6" borderId="21" xfId="0" applyNumberFormat="1" applyFont="1" applyFill="1" applyBorder="1" applyAlignment="1">
      <alignment horizontal="center" vertical="center" wrapText="1"/>
    </xf>
    <xf numFmtId="0" fontId="20" fillId="2" borderId="21" xfId="0" applyNumberFormat="1" applyFont="1" applyFill="1" applyBorder="1" applyAlignment="1">
      <alignment horizontal="center" vertical="center"/>
    </xf>
    <xf numFmtId="165" fontId="2" fillId="0" borderId="21" xfId="3" applyNumberFormat="1" applyFont="1" applyBorder="1" applyAlignment="1">
      <alignment horizontal="center"/>
    </xf>
    <xf numFmtId="44" fontId="20" fillId="6" borderId="21" xfId="3" applyFont="1" applyFill="1" applyBorder="1" applyAlignment="1">
      <alignment horizontal="center" vertical="center" wrapText="1"/>
    </xf>
    <xf numFmtId="165" fontId="13" fillId="6" borderId="22" xfId="0" applyNumberFormat="1" applyFont="1" applyFill="1" applyBorder="1" applyAlignment="1">
      <alignment horizontal="center" vertical="center" wrapText="1"/>
    </xf>
    <xf numFmtId="165" fontId="13" fillId="2" borderId="23" xfId="0" applyNumberFormat="1" applyFont="1" applyFill="1" applyBorder="1" applyAlignment="1">
      <alignment horizontal="center" vertical="center" wrapText="1"/>
    </xf>
    <xf numFmtId="0" fontId="26" fillId="6" borderId="0" xfId="0" applyFont="1" applyFill="1"/>
    <xf numFmtId="0" fontId="28" fillId="6" borderId="0" xfId="0" applyFont="1" applyFill="1" applyBorder="1" applyAlignment="1">
      <alignment vertical="center" wrapText="1"/>
    </xf>
    <xf numFmtId="0" fontId="29" fillId="6" borderId="0" xfId="0" applyFont="1" applyFill="1" applyBorder="1" applyAlignment="1">
      <alignment vertical="center" wrapText="1"/>
    </xf>
    <xf numFmtId="0" fontId="30" fillId="6" borderId="0" xfId="0" applyFont="1" applyFill="1"/>
    <xf numFmtId="0" fontId="30" fillId="6" borderId="0" xfId="0" applyFont="1" applyFill="1" applyBorder="1"/>
    <xf numFmtId="0" fontId="33" fillId="6" borderId="0" xfId="0" applyFont="1" applyFill="1" applyAlignment="1">
      <alignment vertical="center" wrapText="1"/>
    </xf>
    <xf numFmtId="9" fontId="35" fillId="6" borderId="0" xfId="8" applyNumberFormat="1" applyFont="1" applyFill="1" applyAlignment="1">
      <alignment horizontal="center" vertical="center"/>
    </xf>
    <xf numFmtId="9" fontId="37" fillId="6" borderId="0" xfId="8" applyNumberFormat="1" applyFont="1" applyFill="1" applyAlignment="1">
      <alignment horizontal="center" vertical="center"/>
    </xf>
    <xf numFmtId="0" fontId="38" fillId="6" borderId="0" xfId="0" applyFont="1" applyFill="1" applyAlignment="1">
      <alignment horizontal="center" vertical="center"/>
    </xf>
    <xf numFmtId="0" fontId="39" fillId="6" borderId="0" xfId="0" applyFont="1" applyFill="1" applyAlignment="1">
      <alignment vertical="center" wrapText="1"/>
    </xf>
    <xf numFmtId="0" fontId="40" fillId="6" borderId="0" xfId="0" applyFont="1" applyFill="1" applyAlignment="1">
      <alignment vertical="center" wrapText="1"/>
    </xf>
    <xf numFmtId="0" fontId="26" fillId="6" borderId="0" xfId="0" applyFont="1" applyFill="1" applyAlignment="1">
      <alignment horizontal="center" vertical="center"/>
    </xf>
    <xf numFmtId="0" fontId="41" fillId="9" borderId="33" xfId="0" applyFont="1" applyFill="1" applyBorder="1" applyAlignment="1">
      <alignment horizontal="center" vertical="center"/>
    </xf>
    <xf numFmtId="0" fontId="41" fillId="9" borderId="0" xfId="0" applyFont="1" applyFill="1" applyAlignment="1">
      <alignment horizontal="center" vertical="center"/>
    </xf>
    <xf numFmtId="0" fontId="41" fillId="6" borderId="34" xfId="0" applyFont="1" applyFill="1" applyBorder="1" applyAlignment="1">
      <alignment horizontal="center" vertical="center" wrapText="1"/>
    </xf>
    <xf numFmtId="0" fontId="26" fillId="6" borderId="34" xfId="0" applyFont="1" applyFill="1" applyBorder="1" applyAlignment="1">
      <alignment horizontal="center" vertical="center" wrapText="1"/>
    </xf>
    <xf numFmtId="0" fontId="26" fillId="6" borderId="35" xfId="0" applyFont="1" applyFill="1" applyBorder="1" applyAlignment="1">
      <alignment horizontal="center" vertical="center" wrapText="1"/>
    </xf>
    <xf numFmtId="0" fontId="26" fillId="6" borderId="0" xfId="0" applyFont="1" applyFill="1" applyAlignment="1">
      <alignment horizontal="center" vertical="center" wrapText="1"/>
    </xf>
    <xf numFmtId="0" fontId="41" fillId="6" borderId="34" xfId="0" applyFont="1" applyFill="1" applyBorder="1" applyAlignment="1">
      <alignment horizontal="center" vertical="center"/>
    </xf>
    <xf numFmtId="0" fontId="42" fillId="6" borderId="34" xfId="0" applyFont="1" applyFill="1" applyBorder="1" applyAlignment="1">
      <alignment horizontal="center" vertical="center"/>
    </xf>
    <xf numFmtId="0" fontId="26" fillId="6" borderId="35" xfId="7" applyNumberFormat="1" applyFont="1" applyFill="1" applyBorder="1" applyAlignment="1">
      <alignment horizontal="center" vertical="center"/>
    </xf>
    <xf numFmtId="3" fontId="26" fillId="6" borderId="35" xfId="0" applyNumberFormat="1" applyFont="1" applyFill="1" applyBorder="1" applyAlignment="1">
      <alignment horizontal="center" vertical="center"/>
    </xf>
    <xf numFmtId="0" fontId="41" fillId="6" borderId="33" xfId="0" applyFont="1" applyFill="1" applyBorder="1" applyAlignment="1">
      <alignment horizontal="center" vertical="center" wrapText="1"/>
    </xf>
    <xf numFmtId="0" fontId="42" fillId="6" borderId="33" xfId="0" applyFont="1" applyFill="1" applyBorder="1" applyAlignment="1">
      <alignment horizontal="center" vertical="center" wrapText="1"/>
    </xf>
    <xf numFmtId="3" fontId="26" fillId="6" borderId="0" xfId="0" applyNumberFormat="1" applyFont="1" applyFill="1" applyBorder="1" applyAlignment="1">
      <alignment horizontal="center" vertical="center" wrapText="1"/>
    </xf>
    <xf numFmtId="0" fontId="26" fillId="6" borderId="0" xfId="0" applyFont="1" applyFill="1" applyBorder="1" applyAlignment="1">
      <alignment horizontal="center" vertical="center" wrapText="1"/>
    </xf>
    <xf numFmtId="0" fontId="41" fillId="9" borderId="36" xfId="0" applyFont="1" applyFill="1" applyBorder="1" applyAlignment="1">
      <alignment horizontal="center" vertical="center" wrapText="1"/>
    </xf>
    <xf numFmtId="3" fontId="43" fillId="9" borderId="37" xfId="0" applyNumberFormat="1" applyFont="1" applyFill="1" applyBorder="1" applyAlignment="1">
      <alignment horizontal="center" vertical="center" wrapText="1"/>
    </xf>
    <xf numFmtId="0" fontId="43" fillId="9" borderId="38" xfId="0" applyFont="1" applyFill="1" applyBorder="1" applyAlignment="1">
      <alignment horizontal="center" vertical="center" wrapText="1"/>
    </xf>
    <xf numFmtId="0" fontId="26" fillId="6" borderId="0" xfId="0" applyFont="1" applyFill="1" applyAlignment="1">
      <alignment wrapText="1"/>
    </xf>
    <xf numFmtId="0" fontId="41" fillId="9" borderId="36" xfId="0" applyFont="1" applyFill="1" applyBorder="1" applyAlignment="1">
      <alignment horizontal="center" vertical="center"/>
    </xf>
    <xf numFmtId="3" fontId="41" fillId="9" borderId="37" xfId="0" applyNumberFormat="1" applyFont="1" applyFill="1" applyBorder="1" applyAlignment="1">
      <alignment horizontal="center" vertical="center" wrapText="1"/>
    </xf>
    <xf numFmtId="4" fontId="41" fillId="9" borderId="37" xfId="0" applyNumberFormat="1" applyFont="1" applyFill="1" applyBorder="1" applyAlignment="1">
      <alignment horizontal="center" vertical="center" wrapText="1"/>
    </xf>
    <xf numFmtId="4" fontId="41" fillId="9" borderId="38" xfId="0" applyNumberFormat="1" applyFont="1" applyFill="1" applyBorder="1" applyAlignment="1">
      <alignment horizontal="center" vertical="center" wrapText="1"/>
    </xf>
    <xf numFmtId="0" fontId="41" fillId="9" borderId="38" xfId="0" applyFont="1" applyFill="1" applyBorder="1" applyAlignment="1">
      <alignment horizontal="center" vertical="center" wrapText="1"/>
    </xf>
    <xf numFmtId="164" fontId="41" fillId="9" borderId="37" xfId="0" applyNumberFormat="1" applyFont="1" applyFill="1" applyBorder="1" applyAlignment="1">
      <alignment horizontal="center" vertical="center" wrapText="1"/>
    </xf>
    <xf numFmtId="0" fontId="41" fillId="9" borderId="39" xfId="0" applyFont="1" applyFill="1" applyBorder="1" applyAlignment="1">
      <alignment horizontal="center" vertical="center"/>
    </xf>
    <xf numFmtId="0" fontId="41" fillId="9" borderId="40" xfId="0" applyFont="1" applyFill="1" applyBorder="1" applyAlignment="1">
      <alignment horizontal="center" vertical="center" wrapText="1"/>
    </xf>
    <xf numFmtId="44" fontId="43" fillId="9" borderId="0" xfId="3" applyFont="1" applyFill="1" applyAlignment="1">
      <alignment vertical="center" wrapText="1"/>
    </xf>
    <xf numFmtId="165" fontId="43" fillId="9" borderId="0" xfId="3" applyNumberFormat="1" applyFont="1" applyFill="1" applyAlignment="1">
      <alignment horizontal="center" vertical="center" wrapText="1"/>
    </xf>
    <xf numFmtId="0" fontId="41" fillId="6" borderId="0" xfId="0" applyFont="1" applyFill="1" applyBorder="1" applyAlignment="1">
      <alignment horizontal="center" vertical="center"/>
    </xf>
    <xf numFmtId="44" fontId="43" fillId="6" borderId="0" xfId="3" applyFont="1" applyFill="1" applyBorder="1" applyAlignment="1">
      <alignment vertical="center" wrapText="1"/>
    </xf>
    <xf numFmtId="164" fontId="26" fillId="6" borderId="35" xfId="0" applyNumberFormat="1" applyFont="1" applyFill="1" applyBorder="1" applyAlignment="1">
      <alignment horizontal="center" vertical="center"/>
    </xf>
    <xf numFmtId="0" fontId="43" fillId="6" borderId="0" xfId="0" applyFont="1" applyFill="1" applyBorder="1" applyAlignment="1">
      <alignment horizontal="center" vertical="center" wrapText="1"/>
    </xf>
    <xf numFmtId="0" fontId="41" fillId="6" borderId="0" xfId="0" applyFont="1" applyFill="1" applyBorder="1" applyAlignment="1">
      <alignment horizontal="center" vertical="center" wrapText="1"/>
    </xf>
    <xf numFmtId="0" fontId="42" fillId="6" borderId="0" xfId="0" applyFont="1" applyFill="1" applyBorder="1" applyAlignment="1">
      <alignment horizontal="center" vertical="center"/>
    </xf>
    <xf numFmtId="3" fontId="26" fillId="6" borderId="0" xfId="0" applyNumberFormat="1" applyFont="1" applyFill="1" applyBorder="1" applyAlignment="1">
      <alignment horizontal="center" vertical="center"/>
    </xf>
    <xf numFmtId="0" fontId="42" fillId="6" borderId="0" xfId="0" applyFont="1" applyFill="1" applyBorder="1" applyAlignment="1">
      <alignment horizontal="center" vertical="center" wrapText="1"/>
    </xf>
    <xf numFmtId="3" fontId="43" fillId="6" borderId="0" xfId="0" applyNumberFormat="1" applyFont="1" applyFill="1" applyBorder="1" applyAlignment="1">
      <alignment horizontal="center" vertical="center" wrapText="1"/>
    </xf>
    <xf numFmtId="3" fontId="41" fillId="6" borderId="0" xfId="0" applyNumberFormat="1" applyFont="1" applyFill="1" applyBorder="1" applyAlignment="1">
      <alignment vertical="center" wrapText="1"/>
    </xf>
    <xf numFmtId="0" fontId="44" fillId="9" borderId="0" xfId="0" applyFont="1" applyFill="1" applyAlignment="1">
      <alignment horizontal="center" vertical="center"/>
    </xf>
    <xf numFmtId="3" fontId="41" fillId="6" borderId="0" xfId="0" applyNumberFormat="1" applyFont="1" applyFill="1" applyBorder="1" applyAlignment="1">
      <alignment horizontal="center" vertical="center" wrapText="1"/>
    </xf>
    <xf numFmtId="0" fontId="42" fillId="6" borderId="41" xfId="0" applyFont="1" applyFill="1" applyBorder="1" applyAlignment="1">
      <alignment horizontal="center" vertical="center"/>
    </xf>
    <xf numFmtId="0" fontId="42" fillId="6" borderId="42" xfId="0" applyFont="1" applyFill="1" applyBorder="1" applyAlignment="1">
      <alignment horizontal="center" vertical="center" wrapText="1"/>
    </xf>
    <xf numFmtId="165" fontId="26" fillId="6" borderId="0" xfId="0" applyNumberFormat="1" applyFont="1" applyFill="1"/>
    <xf numFmtId="0" fontId="48" fillId="0" borderId="0" xfId="1" applyFont="1" applyFill="1" applyBorder="1" applyAlignment="1">
      <alignment horizontal="center" vertical="center" wrapText="1"/>
    </xf>
    <xf numFmtId="0" fontId="49" fillId="0" borderId="0" xfId="0" applyFont="1" applyFill="1" applyBorder="1" applyAlignment="1">
      <alignment horizontal="center" vertical="center"/>
    </xf>
    <xf numFmtId="0" fontId="50" fillId="5" borderId="27" xfId="0" applyFont="1" applyFill="1" applyBorder="1" applyAlignment="1">
      <alignment horizontal="center" vertical="center" wrapText="1"/>
    </xf>
    <xf numFmtId="0" fontId="50" fillId="5" borderId="10" xfId="0" applyFont="1" applyFill="1" applyBorder="1" applyAlignment="1">
      <alignment horizontal="center" vertical="center" wrapText="1"/>
    </xf>
    <xf numFmtId="0" fontId="50" fillId="5" borderId="9" xfId="0" applyFont="1" applyFill="1" applyBorder="1" applyAlignment="1">
      <alignment horizontal="center" vertical="center" wrapText="1"/>
    </xf>
    <xf numFmtId="0" fontId="50" fillId="5" borderId="11" xfId="0" applyFont="1" applyFill="1" applyBorder="1" applyAlignment="1">
      <alignment horizontal="center" vertical="center" wrapText="1"/>
    </xf>
    <xf numFmtId="164" fontId="51" fillId="6" borderId="12" xfId="0" applyNumberFormat="1" applyFont="1" applyFill="1" applyBorder="1" applyAlignment="1">
      <alignment horizontal="left" vertical="center" wrapText="1"/>
    </xf>
    <xf numFmtId="164" fontId="51" fillId="7" borderId="13" xfId="0" applyNumberFormat="1" applyFont="1" applyFill="1" applyBorder="1" applyAlignment="1">
      <alignment horizontal="center" vertical="center" wrapText="1"/>
    </xf>
    <xf numFmtId="164" fontId="51" fillId="6" borderId="13" xfId="0" applyNumberFormat="1" applyFont="1" applyFill="1" applyBorder="1" applyAlignment="1">
      <alignment horizontal="center" vertical="center" wrapText="1"/>
    </xf>
    <xf numFmtId="164" fontId="52" fillId="6" borderId="14" xfId="0" applyNumberFormat="1" applyFont="1" applyFill="1" applyBorder="1" applyAlignment="1">
      <alignment horizontal="center" vertical="center" wrapText="1"/>
    </xf>
    <xf numFmtId="164" fontId="52" fillId="7" borderId="15" xfId="0" applyNumberFormat="1" applyFont="1" applyFill="1" applyBorder="1" applyAlignment="1">
      <alignment horizontal="center" vertical="center" wrapText="1"/>
    </xf>
    <xf numFmtId="164" fontId="51" fillId="6" borderId="16" xfId="0" applyNumberFormat="1" applyFont="1" applyFill="1" applyBorder="1" applyAlignment="1">
      <alignment horizontal="left" vertical="center" wrapText="1"/>
    </xf>
    <xf numFmtId="164" fontId="51" fillId="7" borderId="17" xfId="0" applyNumberFormat="1" applyFont="1" applyFill="1" applyBorder="1" applyAlignment="1">
      <alignment horizontal="center" vertical="center" wrapText="1"/>
    </xf>
    <xf numFmtId="164" fontId="51" fillId="6" borderId="17" xfId="0" applyNumberFormat="1" applyFont="1" applyFill="1" applyBorder="1" applyAlignment="1">
      <alignment horizontal="center" vertical="center" wrapText="1"/>
    </xf>
    <xf numFmtId="164" fontId="52" fillId="6" borderId="18" xfId="0" applyNumberFormat="1" applyFont="1" applyFill="1" applyBorder="1" applyAlignment="1">
      <alignment horizontal="center" vertical="center" wrapText="1"/>
    </xf>
    <xf numFmtId="164" fontId="52" fillId="7" borderId="19" xfId="0" applyNumberFormat="1" applyFont="1" applyFill="1" applyBorder="1" applyAlignment="1">
      <alignment horizontal="center" vertical="center" wrapText="1"/>
    </xf>
    <xf numFmtId="3" fontId="51" fillId="6" borderId="17" xfId="0" applyNumberFormat="1" applyFont="1" applyFill="1" applyBorder="1" applyAlignment="1">
      <alignment horizontal="center" vertical="center" wrapText="1"/>
    </xf>
    <xf numFmtId="3" fontId="52" fillId="6" borderId="18" xfId="0" applyNumberFormat="1" applyFont="1" applyFill="1" applyBorder="1" applyAlignment="1">
      <alignment horizontal="center" vertical="center" wrapText="1"/>
    </xf>
    <xf numFmtId="164" fontId="51" fillId="7" borderId="17" xfId="0" applyNumberFormat="1" applyFont="1" applyFill="1" applyBorder="1" applyAlignment="1">
      <alignment horizontal="center" vertical="center"/>
    </xf>
    <xf numFmtId="164" fontId="51" fillId="6" borderId="17" xfId="0" applyNumberFormat="1" applyFont="1" applyFill="1" applyBorder="1" applyAlignment="1">
      <alignment horizontal="center" vertical="center"/>
    </xf>
    <xf numFmtId="164" fontId="52" fillId="6" borderId="18" xfId="0" applyNumberFormat="1" applyFont="1" applyFill="1" applyBorder="1" applyAlignment="1">
      <alignment horizontal="center" vertical="center"/>
    </xf>
    <xf numFmtId="164" fontId="52" fillId="7" borderId="19" xfId="0" applyNumberFormat="1" applyFont="1" applyFill="1" applyBorder="1" applyAlignment="1">
      <alignment horizontal="center" vertical="center"/>
    </xf>
    <xf numFmtId="3" fontId="51" fillId="6" borderId="20" xfId="0" applyNumberFormat="1" applyFont="1" applyFill="1" applyBorder="1" applyAlignment="1">
      <alignment horizontal="left" vertical="center" wrapText="1"/>
    </xf>
    <xf numFmtId="164" fontId="51" fillId="7" borderId="21" xfId="0" applyNumberFormat="1" applyFont="1" applyFill="1" applyBorder="1" applyAlignment="1">
      <alignment horizontal="center" vertical="center" wrapText="1"/>
    </xf>
    <xf numFmtId="3" fontId="51" fillId="6" borderId="21" xfId="0" applyNumberFormat="1" applyFont="1" applyFill="1" applyBorder="1" applyAlignment="1">
      <alignment horizontal="center" vertical="center"/>
    </xf>
    <xf numFmtId="3" fontId="52" fillId="6" borderId="22" xfId="0" applyNumberFormat="1" applyFont="1" applyFill="1" applyBorder="1" applyAlignment="1">
      <alignment horizontal="center" vertical="center"/>
    </xf>
    <xf numFmtId="164" fontId="52" fillId="7" borderId="23" xfId="0" applyNumberFormat="1" applyFont="1" applyFill="1" applyBorder="1" applyAlignment="1">
      <alignment horizontal="center" vertical="center" wrapText="1"/>
    </xf>
    <xf numFmtId="0" fontId="54" fillId="0" borderId="0" xfId="0" applyFont="1"/>
    <xf numFmtId="3" fontId="51" fillId="6" borderId="12" xfId="0" applyNumberFormat="1" applyFont="1" applyFill="1" applyBorder="1" applyAlignment="1">
      <alignment horizontal="left" vertical="center" wrapText="1"/>
    </xf>
    <xf numFmtId="164" fontId="51" fillId="2" borderId="13" xfId="0" applyNumberFormat="1" applyFont="1" applyFill="1" applyBorder="1" applyAlignment="1">
      <alignment horizontal="center" vertical="center" wrapText="1"/>
    </xf>
    <xf numFmtId="14" fontId="51" fillId="6" borderId="13" xfId="0" applyNumberFormat="1" applyFont="1" applyFill="1" applyBorder="1" applyAlignment="1">
      <alignment horizontal="center" vertical="center" wrapText="1"/>
    </xf>
    <xf numFmtId="14" fontId="51" fillId="2" borderId="13" xfId="0" applyNumberFormat="1" applyFont="1" applyFill="1" applyBorder="1" applyAlignment="1">
      <alignment horizontal="center" vertical="center" wrapText="1"/>
    </xf>
    <xf numFmtId="14" fontId="52" fillId="6" borderId="14" xfId="0" applyNumberFormat="1" applyFont="1" applyFill="1" applyBorder="1" applyAlignment="1">
      <alignment horizontal="center" vertical="center" wrapText="1"/>
    </xf>
    <xf numFmtId="14" fontId="52" fillId="2" borderId="15" xfId="0" applyNumberFormat="1" applyFont="1" applyFill="1" applyBorder="1" applyAlignment="1">
      <alignment horizontal="center" vertical="center" wrapText="1"/>
    </xf>
    <xf numFmtId="3" fontId="51" fillId="6" borderId="24" xfId="0" applyNumberFormat="1" applyFont="1" applyFill="1" applyBorder="1" applyAlignment="1">
      <alignment horizontal="left" vertical="center" wrapText="1"/>
    </xf>
    <xf numFmtId="164" fontId="51" fillId="2" borderId="25" xfId="0" applyNumberFormat="1" applyFont="1" applyFill="1" applyBorder="1" applyAlignment="1">
      <alignment horizontal="center" vertical="center" wrapText="1"/>
    </xf>
    <xf numFmtId="1" fontId="51" fillId="6" borderId="25" xfId="0" applyNumberFormat="1" applyFont="1" applyFill="1" applyBorder="1" applyAlignment="1">
      <alignment horizontal="center" vertical="center" wrapText="1"/>
    </xf>
    <xf numFmtId="1" fontId="51" fillId="2" borderId="25" xfId="0" applyNumberFormat="1" applyFont="1" applyFill="1" applyBorder="1" applyAlignment="1">
      <alignment horizontal="center" vertical="center" wrapText="1"/>
    </xf>
    <xf numFmtId="1" fontId="52" fillId="6" borderId="28" xfId="0" applyNumberFormat="1" applyFont="1" applyFill="1" applyBorder="1" applyAlignment="1">
      <alignment horizontal="center" vertical="center" wrapText="1"/>
    </xf>
    <xf numFmtId="1" fontId="52" fillId="2" borderId="26" xfId="0" applyNumberFormat="1" applyFont="1" applyFill="1" applyBorder="1" applyAlignment="1">
      <alignment horizontal="center" vertical="center" wrapText="1"/>
    </xf>
    <xf numFmtId="3" fontId="51" fillId="6" borderId="16" xfId="0" applyNumberFormat="1" applyFont="1" applyFill="1" applyBorder="1" applyAlignment="1">
      <alignment horizontal="left" vertical="center" wrapText="1"/>
    </xf>
    <xf numFmtId="164" fontId="51" fillId="2" borderId="17" xfId="0" applyNumberFormat="1" applyFont="1" applyFill="1" applyBorder="1" applyAlignment="1">
      <alignment horizontal="center" vertical="center" wrapText="1"/>
    </xf>
    <xf numFmtId="2" fontId="51" fillId="6" borderId="25" xfId="0" applyNumberFormat="1" applyFont="1" applyFill="1" applyBorder="1" applyAlignment="1">
      <alignment horizontal="center" vertical="center" wrapText="1"/>
    </xf>
    <xf numFmtId="2" fontId="51" fillId="2" borderId="25" xfId="0" applyNumberFormat="1" applyFont="1" applyFill="1" applyBorder="1" applyAlignment="1">
      <alignment horizontal="center" vertical="center" wrapText="1"/>
    </xf>
    <xf numFmtId="2" fontId="52" fillId="6" borderId="28" xfId="0" applyNumberFormat="1" applyFont="1" applyFill="1" applyBorder="1" applyAlignment="1">
      <alignment horizontal="center" vertical="center" wrapText="1"/>
    </xf>
    <xf numFmtId="4" fontId="51" fillId="6" borderId="17" xfId="0" applyNumberFormat="1" applyFont="1" applyFill="1" applyBorder="1" applyAlignment="1">
      <alignment horizontal="center" vertical="center" wrapText="1"/>
    </xf>
    <xf numFmtId="4" fontId="51" fillId="2" borderId="17" xfId="0" applyNumberFormat="1" applyFont="1" applyFill="1" applyBorder="1" applyAlignment="1">
      <alignment horizontal="center" vertical="center"/>
    </xf>
    <xf numFmtId="0" fontId="52" fillId="6" borderId="18" xfId="0" applyNumberFormat="1" applyFont="1" applyFill="1" applyBorder="1" applyAlignment="1">
      <alignment horizontal="center" vertical="center" wrapText="1"/>
    </xf>
    <xf numFmtId="164" fontId="51" fillId="6" borderId="20" xfId="0" applyNumberFormat="1" applyFont="1" applyFill="1" applyBorder="1" applyAlignment="1">
      <alignment horizontal="left" vertical="center" wrapText="1"/>
    </xf>
    <xf numFmtId="164" fontId="51" fillId="2" borderId="21" xfId="0" applyNumberFormat="1" applyFont="1" applyFill="1" applyBorder="1" applyAlignment="1">
      <alignment horizontal="center" vertical="center" wrapText="1"/>
    </xf>
    <xf numFmtId="165" fontId="51" fillId="6" borderId="21" xfId="3" applyNumberFormat="1" applyFont="1" applyFill="1" applyBorder="1" applyAlignment="1">
      <alignment horizontal="center" vertical="center" wrapText="1"/>
    </xf>
    <xf numFmtId="165" fontId="51" fillId="2" borderId="21" xfId="3" applyNumberFormat="1" applyFont="1" applyFill="1" applyBorder="1" applyAlignment="1">
      <alignment horizontal="center" vertical="center"/>
    </xf>
    <xf numFmtId="165" fontId="5" fillId="0" borderId="21" xfId="3" applyNumberFormat="1" applyFont="1" applyBorder="1" applyAlignment="1">
      <alignment horizontal="center"/>
    </xf>
    <xf numFmtId="165" fontId="52" fillId="6" borderId="22" xfId="3" applyNumberFormat="1" applyFont="1" applyFill="1" applyBorder="1" applyAlignment="1">
      <alignment horizontal="center" vertical="center" wrapText="1"/>
    </xf>
    <xf numFmtId="165" fontId="52" fillId="2" borderId="23" xfId="0" applyNumberFormat="1" applyFont="1" applyFill="1" applyBorder="1" applyAlignment="1">
      <alignment horizontal="center" vertical="center" wrapText="1"/>
    </xf>
    <xf numFmtId="3" fontId="12" fillId="2" borderId="21" xfId="0" applyNumberFormat="1" applyFont="1" applyFill="1" applyBorder="1" applyAlignment="1">
      <alignment horizontal="center" vertical="center"/>
    </xf>
    <xf numFmtId="3" fontId="12" fillId="6" borderId="23" xfId="0" applyNumberFormat="1" applyFont="1" applyFill="1" applyBorder="1" applyAlignment="1">
      <alignment horizontal="center" vertical="center" wrapText="1"/>
    </xf>
    <xf numFmtId="0" fontId="55" fillId="0" borderId="0" xfId="0" applyFont="1"/>
    <xf numFmtId="0" fontId="30" fillId="6" borderId="0" xfId="0" quotePrefix="1" applyFont="1" applyFill="1"/>
    <xf numFmtId="0" fontId="4" fillId="0" borderId="0" xfId="0" applyFont="1" applyAlignment="1">
      <alignment horizontal="center"/>
    </xf>
    <xf numFmtId="0" fontId="10" fillId="3" borderId="5" xfId="1" applyFont="1" applyFill="1" applyBorder="1" applyAlignment="1">
      <alignment horizontal="center" vertical="center" wrapText="1"/>
    </xf>
    <xf numFmtId="0" fontId="10" fillId="3" borderId="4" xfId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/>
    </xf>
    <xf numFmtId="164" fontId="11" fillId="0" borderId="0" xfId="0" applyNumberFormat="1" applyFont="1" applyFill="1" applyBorder="1" applyAlignment="1">
      <alignment horizontal="center" vertical="center"/>
    </xf>
    <xf numFmtId="0" fontId="11" fillId="0" borderId="0" xfId="0" applyNumberFormat="1" applyFont="1" applyFill="1" applyBorder="1" applyAlignment="1">
      <alignment horizontal="center" vertical="center"/>
    </xf>
    <xf numFmtId="0" fontId="11" fillId="0" borderId="4" xfId="0" applyNumberFormat="1" applyFont="1" applyFill="1" applyBorder="1" applyAlignment="1">
      <alignment horizontal="center" vertical="center"/>
    </xf>
    <xf numFmtId="0" fontId="10" fillId="3" borderId="1" xfId="1" applyFont="1" applyFill="1" applyBorder="1" applyAlignment="1">
      <alignment horizontal="center" vertical="center"/>
    </xf>
    <xf numFmtId="0" fontId="10" fillId="3" borderId="2" xfId="1" applyFont="1" applyFill="1" applyBorder="1" applyAlignment="1">
      <alignment horizontal="center" vertical="center"/>
    </xf>
    <xf numFmtId="0" fontId="10" fillId="3" borderId="3" xfId="1" applyFont="1" applyFill="1" applyBorder="1" applyAlignment="1">
      <alignment horizontal="center" vertical="center"/>
    </xf>
    <xf numFmtId="0" fontId="10" fillId="3" borderId="1" xfId="1" applyFont="1" applyFill="1" applyBorder="1" applyAlignment="1">
      <alignment horizontal="center" vertical="center" wrapText="1"/>
    </xf>
    <xf numFmtId="0" fontId="10" fillId="3" borderId="3" xfId="1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/>
    </xf>
    <xf numFmtId="0" fontId="11" fillId="4" borderId="0" xfId="0" applyNumberFormat="1" applyFont="1" applyFill="1" applyBorder="1" applyAlignment="1">
      <alignment horizontal="center" vertical="center"/>
    </xf>
    <xf numFmtId="0" fontId="11" fillId="4" borderId="4" xfId="0" applyNumberFormat="1" applyFont="1" applyFill="1" applyBorder="1" applyAlignment="1">
      <alignment horizontal="center" vertical="center"/>
    </xf>
    <xf numFmtId="0" fontId="10" fillId="3" borderId="6" xfId="1" applyFont="1" applyFill="1" applyBorder="1" applyAlignment="1">
      <alignment horizontal="center" vertical="center" wrapText="1"/>
    </xf>
    <xf numFmtId="0" fontId="10" fillId="3" borderId="7" xfId="1" applyFont="1" applyFill="1" applyBorder="1" applyAlignment="1">
      <alignment horizontal="center" vertical="center" wrapText="1"/>
    </xf>
    <xf numFmtId="0" fontId="11" fillId="4" borderId="8" xfId="0" applyFont="1" applyFill="1" applyBorder="1" applyAlignment="1">
      <alignment horizontal="center" vertical="center"/>
    </xf>
    <xf numFmtId="0" fontId="11" fillId="4" borderId="7" xfId="0" applyFont="1" applyFill="1" applyBorder="1" applyAlignment="1">
      <alignment horizontal="center" vertical="center"/>
    </xf>
    <xf numFmtId="164" fontId="11" fillId="0" borderId="4" xfId="0" applyNumberFormat="1" applyFont="1" applyFill="1" applyBorder="1" applyAlignment="1">
      <alignment horizontal="center" vertical="center"/>
    </xf>
    <xf numFmtId="3" fontId="11" fillId="0" borderId="0" xfId="1" applyNumberFormat="1" applyFont="1" applyFill="1" applyBorder="1" applyAlignment="1">
      <alignment horizontal="center" vertical="center"/>
    </xf>
    <xf numFmtId="3" fontId="11" fillId="0" borderId="4" xfId="1" applyNumberFormat="1" applyFont="1" applyFill="1" applyBorder="1" applyAlignment="1">
      <alignment horizontal="center" vertical="center"/>
    </xf>
    <xf numFmtId="0" fontId="11" fillId="4" borderId="0" xfId="0" applyFont="1" applyFill="1" applyBorder="1" applyAlignment="1">
      <alignment horizontal="center" vertical="center"/>
    </xf>
    <xf numFmtId="0" fontId="11" fillId="4" borderId="4" xfId="0" applyFont="1" applyFill="1" applyBorder="1" applyAlignment="1">
      <alignment horizontal="center" vertical="center"/>
    </xf>
    <xf numFmtId="3" fontId="11" fillId="4" borderId="0" xfId="1" applyNumberFormat="1" applyFont="1" applyFill="1" applyBorder="1" applyAlignment="1">
      <alignment horizontal="center" vertical="center"/>
    </xf>
    <xf numFmtId="3" fontId="11" fillId="4" borderId="4" xfId="1" applyNumberFormat="1" applyFont="1" applyFill="1" applyBorder="1" applyAlignment="1">
      <alignment horizontal="center" vertical="center"/>
    </xf>
    <xf numFmtId="0" fontId="18" fillId="3" borderId="6" xfId="1" applyFont="1" applyFill="1" applyBorder="1" applyAlignment="1">
      <alignment horizontal="center" vertical="center" wrapText="1"/>
    </xf>
    <xf numFmtId="0" fontId="18" fillId="3" borderId="7" xfId="1" applyFont="1" applyFill="1" applyBorder="1" applyAlignment="1">
      <alignment horizontal="center" vertical="center" wrapText="1"/>
    </xf>
    <xf numFmtId="0" fontId="19" fillId="4" borderId="8" xfId="0" applyFont="1" applyFill="1" applyBorder="1" applyAlignment="1">
      <alignment horizontal="center" vertical="center"/>
    </xf>
    <xf numFmtId="0" fontId="19" fillId="4" borderId="7" xfId="0" applyFont="1" applyFill="1" applyBorder="1" applyAlignment="1">
      <alignment horizontal="center" vertical="center"/>
    </xf>
    <xf numFmtId="0" fontId="18" fillId="3" borderId="5" xfId="1" applyFont="1" applyFill="1" applyBorder="1" applyAlignment="1">
      <alignment horizontal="center" vertical="center" wrapText="1"/>
    </xf>
    <xf numFmtId="0" fontId="18" fillId="3" borderId="4" xfId="1" applyFont="1" applyFill="1" applyBorder="1" applyAlignment="1">
      <alignment horizontal="center" vertical="center" wrapText="1"/>
    </xf>
    <xf numFmtId="0" fontId="19" fillId="4" borderId="0" xfId="0" applyFont="1" applyFill="1" applyBorder="1" applyAlignment="1">
      <alignment horizontal="center" vertical="center"/>
    </xf>
    <xf numFmtId="0" fontId="19" fillId="4" borderId="4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19" fillId="4" borderId="0" xfId="0" applyNumberFormat="1" applyFont="1" applyFill="1" applyBorder="1" applyAlignment="1">
      <alignment horizontal="center" vertical="center"/>
    </xf>
    <xf numFmtId="0" fontId="19" fillId="4" borderId="4" xfId="0" applyNumberFormat="1" applyFont="1" applyFill="1" applyBorder="1" applyAlignment="1">
      <alignment horizontal="center" vertical="center"/>
    </xf>
    <xf numFmtId="164" fontId="19" fillId="0" borderId="0" xfId="0" applyNumberFormat="1" applyFont="1" applyFill="1" applyBorder="1" applyAlignment="1">
      <alignment horizontal="center" vertical="center"/>
    </xf>
    <xf numFmtId="0" fontId="19" fillId="0" borderId="0" xfId="0" applyNumberFormat="1" applyFont="1" applyFill="1" applyBorder="1" applyAlignment="1">
      <alignment horizontal="center" vertical="center"/>
    </xf>
    <xf numFmtId="0" fontId="19" fillId="0" borderId="4" xfId="0" applyNumberFormat="1" applyFont="1" applyFill="1" applyBorder="1" applyAlignment="1">
      <alignment horizontal="center" vertical="center"/>
    </xf>
    <xf numFmtId="3" fontId="19" fillId="0" borderId="0" xfId="1" applyNumberFormat="1" applyFont="1" applyFill="1" applyBorder="1" applyAlignment="1">
      <alignment horizontal="center" vertical="center"/>
    </xf>
    <xf numFmtId="3" fontId="19" fillId="0" borderId="4" xfId="1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center"/>
    </xf>
    <xf numFmtId="0" fontId="18" fillId="3" borderId="1" xfId="1" applyFont="1" applyFill="1" applyBorder="1" applyAlignment="1">
      <alignment horizontal="center" vertical="center"/>
    </xf>
    <xf numFmtId="0" fontId="18" fillId="3" borderId="2" xfId="1" applyFont="1" applyFill="1" applyBorder="1" applyAlignment="1">
      <alignment horizontal="center" vertical="center"/>
    </xf>
    <xf numFmtId="0" fontId="18" fillId="3" borderId="3" xfId="1" applyFont="1" applyFill="1" applyBorder="1" applyAlignment="1">
      <alignment horizontal="center" vertical="center"/>
    </xf>
    <xf numFmtId="0" fontId="18" fillId="3" borderId="1" xfId="1" applyFont="1" applyFill="1" applyBorder="1" applyAlignment="1">
      <alignment horizontal="center" vertical="center" wrapText="1"/>
    </xf>
    <xf numFmtId="0" fontId="18" fillId="3" borderId="3" xfId="1" applyFont="1" applyFill="1" applyBorder="1" applyAlignment="1">
      <alignment horizontal="center" vertical="center" wrapText="1"/>
    </xf>
    <xf numFmtId="14" fontId="19" fillId="0" borderId="0" xfId="0" applyNumberFormat="1" applyFont="1" applyFill="1" applyBorder="1" applyAlignment="1">
      <alignment horizontal="center" vertical="center"/>
    </xf>
    <xf numFmtId="0" fontId="46" fillId="3" borderId="6" xfId="1" applyFont="1" applyFill="1" applyBorder="1" applyAlignment="1">
      <alignment horizontal="center" vertical="center" wrapText="1"/>
    </xf>
    <xf numFmtId="0" fontId="46" fillId="3" borderId="7" xfId="1" applyFont="1" applyFill="1" applyBorder="1" applyAlignment="1">
      <alignment horizontal="center" vertical="center" wrapText="1"/>
    </xf>
    <xf numFmtId="0" fontId="47" fillId="4" borderId="6" xfId="0" applyFont="1" applyFill="1" applyBorder="1" applyAlignment="1">
      <alignment horizontal="center" vertical="center"/>
    </xf>
    <xf numFmtId="0" fontId="47" fillId="4" borderId="8" xfId="0" applyFont="1" applyFill="1" applyBorder="1" applyAlignment="1">
      <alignment horizontal="center" vertical="center"/>
    </xf>
    <xf numFmtId="0" fontId="47" fillId="4" borderId="7" xfId="0" applyFont="1" applyFill="1" applyBorder="1" applyAlignment="1">
      <alignment horizontal="center" vertical="center"/>
    </xf>
    <xf numFmtId="0" fontId="46" fillId="3" borderId="5" xfId="1" applyFont="1" applyFill="1" applyBorder="1" applyAlignment="1">
      <alignment horizontal="center" vertical="center" wrapText="1"/>
    </xf>
    <xf numFmtId="0" fontId="46" fillId="3" borderId="4" xfId="1" applyFont="1" applyFill="1" applyBorder="1" applyAlignment="1">
      <alignment horizontal="center" vertical="center" wrapText="1"/>
    </xf>
    <xf numFmtId="0" fontId="47" fillId="4" borderId="5" xfId="0" applyFont="1" applyFill="1" applyBorder="1" applyAlignment="1">
      <alignment horizontal="center" vertical="center"/>
    </xf>
    <xf numFmtId="0" fontId="47" fillId="4" borderId="0" xfId="0" applyFont="1" applyFill="1" applyBorder="1" applyAlignment="1">
      <alignment horizontal="center" vertical="center"/>
    </xf>
    <xf numFmtId="0" fontId="47" fillId="4" borderId="4" xfId="0" applyFont="1" applyFill="1" applyBorder="1" applyAlignment="1">
      <alignment horizontal="center" vertical="center"/>
    </xf>
    <xf numFmtId="0" fontId="47" fillId="0" borderId="5" xfId="0" applyFont="1" applyFill="1" applyBorder="1" applyAlignment="1">
      <alignment horizontal="center" vertical="center"/>
    </xf>
    <xf numFmtId="0" fontId="47" fillId="0" borderId="0" xfId="0" applyFont="1" applyFill="1" applyBorder="1" applyAlignment="1">
      <alignment horizontal="center" vertical="center"/>
    </xf>
    <xf numFmtId="0" fontId="47" fillId="0" borderId="4" xfId="0" applyFont="1" applyFill="1" applyBorder="1" applyAlignment="1">
      <alignment horizontal="center" vertical="center"/>
    </xf>
    <xf numFmtId="0" fontId="47" fillId="4" borderId="5" xfId="0" applyNumberFormat="1" applyFont="1" applyFill="1" applyBorder="1" applyAlignment="1">
      <alignment horizontal="center" vertical="center"/>
    </xf>
    <xf numFmtId="0" fontId="47" fillId="4" borderId="0" xfId="0" applyNumberFormat="1" applyFont="1" applyFill="1" applyBorder="1" applyAlignment="1">
      <alignment horizontal="center" vertical="center"/>
    </xf>
    <xf numFmtId="0" fontId="47" fillId="4" borderId="4" xfId="0" applyNumberFormat="1" applyFont="1" applyFill="1" applyBorder="1" applyAlignment="1">
      <alignment horizontal="center" vertical="center"/>
    </xf>
    <xf numFmtId="164" fontId="47" fillId="0" borderId="5" xfId="0" applyNumberFormat="1" applyFont="1" applyFill="1" applyBorder="1" applyAlignment="1">
      <alignment horizontal="center" vertical="center"/>
    </xf>
    <xf numFmtId="164" fontId="47" fillId="0" borderId="0" xfId="0" applyNumberFormat="1" applyFont="1" applyFill="1" applyBorder="1" applyAlignment="1">
      <alignment horizontal="center" vertical="center"/>
    </xf>
    <xf numFmtId="164" fontId="47" fillId="0" borderId="4" xfId="0" applyNumberFormat="1" applyFont="1" applyFill="1" applyBorder="1" applyAlignment="1">
      <alignment horizontal="center" vertical="center"/>
    </xf>
    <xf numFmtId="0" fontId="46" fillId="3" borderId="0" xfId="1" applyFont="1" applyFill="1" applyBorder="1" applyAlignment="1">
      <alignment horizontal="center" vertical="center" wrapText="1"/>
    </xf>
    <xf numFmtId="3" fontId="47" fillId="0" borderId="0" xfId="1" applyNumberFormat="1" applyFont="1" applyFill="1" applyBorder="1" applyAlignment="1">
      <alignment horizontal="center" vertical="center"/>
    </xf>
    <xf numFmtId="3" fontId="47" fillId="0" borderId="4" xfId="1" applyNumberFormat="1" applyFont="1" applyFill="1" applyBorder="1" applyAlignment="1">
      <alignment horizontal="center" vertical="center"/>
    </xf>
    <xf numFmtId="0" fontId="46" fillId="3" borderId="1" xfId="1" applyFont="1" applyFill="1" applyBorder="1" applyAlignment="1">
      <alignment horizontal="center" vertical="center"/>
    </xf>
    <xf numFmtId="0" fontId="46" fillId="3" borderId="2" xfId="1" applyFont="1" applyFill="1" applyBorder="1" applyAlignment="1">
      <alignment horizontal="center" vertical="center"/>
    </xf>
    <xf numFmtId="0" fontId="46" fillId="3" borderId="3" xfId="1" applyFont="1" applyFill="1" applyBorder="1" applyAlignment="1">
      <alignment horizontal="center" vertical="center"/>
    </xf>
    <xf numFmtId="0" fontId="46" fillId="3" borderId="1" xfId="1" applyFont="1" applyFill="1" applyBorder="1" applyAlignment="1">
      <alignment horizontal="center" vertical="center" wrapText="1"/>
    </xf>
    <xf numFmtId="0" fontId="46" fillId="3" borderId="3" xfId="1" applyFont="1" applyFill="1" applyBorder="1" applyAlignment="1">
      <alignment horizontal="center" vertical="center" wrapText="1"/>
    </xf>
    <xf numFmtId="14" fontId="47" fillId="0" borderId="5" xfId="0" applyNumberFormat="1" applyFont="1" applyFill="1" applyBorder="1" applyAlignment="1">
      <alignment horizontal="center" vertical="center"/>
    </xf>
    <xf numFmtId="14" fontId="47" fillId="0" borderId="0" xfId="0" applyNumberFormat="1" applyFont="1" applyFill="1" applyBorder="1" applyAlignment="1">
      <alignment horizontal="center" vertical="center"/>
    </xf>
    <xf numFmtId="14" fontId="47" fillId="0" borderId="4" xfId="0" applyNumberFormat="1" applyFont="1" applyFill="1" applyBorder="1" applyAlignment="1">
      <alignment horizontal="center" vertical="center"/>
    </xf>
    <xf numFmtId="0" fontId="44" fillId="6" borderId="42" xfId="0" applyFont="1" applyFill="1" applyBorder="1" applyAlignment="1">
      <alignment horizontal="center"/>
    </xf>
    <xf numFmtId="0" fontId="26" fillId="6" borderId="42" xfId="0" applyFont="1" applyFill="1" applyBorder="1" applyAlignment="1">
      <alignment horizontal="center"/>
    </xf>
    <xf numFmtId="166" fontId="44" fillId="6" borderId="42" xfId="0" applyNumberFormat="1" applyFont="1" applyFill="1" applyBorder="1" applyAlignment="1">
      <alignment horizontal="center" vertical="center"/>
    </xf>
    <xf numFmtId="0" fontId="26" fillId="6" borderId="0" xfId="0" applyFont="1" applyFill="1" applyAlignment="1">
      <alignment horizontal="center"/>
    </xf>
    <xf numFmtId="0" fontId="41" fillId="6" borderId="42" xfId="0" applyFont="1" applyFill="1" applyBorder="1" applyAlignment="1">
      <alignment horizontal="center" vertical="center" wrapText="1"/>
    </xf>
    <xf numFmtId="0" fontId="41" fillId="6" borderId="41" xfId="0" applyFont="1" applyFill="1" applyBorder="1" applyAlignment="1">
      <alignment horizontal="center" vertical="center" wrapText="1"/>
    </xf>
    <xf numFmtId="0" fontId="42" fillId="6" borderId="42" xfId="0" applyFont="1" applyFill="1" applyBorder="1" applyAlignment="1">
      <alignment horizontal="center" vertical="center"/>
    </xf>
    <xf numFmtId="0" fontId="42" fillId="6" borderId="41" xfId="0" applyFont="1" applyFill="1" applyBorder="1" applyAlignment="1">
      <alignment horizontal="center" vertical="center"/>
    </xf>
    <xf numFmtId="164" fontId="44" fillId="6" borderId="42" xfId="3" applyNumberFormat="1" applyFont="1" applyFill="1" applyBorder="1" applyAlignment="1">
      <alignment horizontal="center" vertical="center" wrapText="1"/>
    </xf>
    <xf numFmtId="164" fontId="44" fillId="6" borderId="41" xfId="3" applyNumberFormat="1" applyFont="1" applyFill="1" applyBorder="1" applyAlignment="1">
      <alignment horizontal="center" vertical="center" wrapText="1"/>
    </xf>
    <xf numFmtId="0" fontId="44" fillId="6" borderId="42" xfId="0" applyFont="1" applyFill="1" applyBorder="1" applyAlignment="1">
      <alignment horizontal="center" vertical="center" wrapText="1"/>
    </xf>
    <xf numFmtId="0" fontId="44" fillId="6" borderId="41" xfId="0" applyFont="1" applyFill="1" applyBorder="1" applyAlignment="1">
      <alignment horizontal="center" vertical="center" wrapText="1"/>
    </xf>
    <xf numFmtId="0" fontId="42" fillId="6" borderId="0" xfId="0" applyFont="1" applyFill="1" applyAlignment="1">
      <alignment horizontal="center" vertical="center"/>
    </xf>
    <xf numFmtId="164" fontId="44" fillId="6" borderId="42" xfId="0" applyNumberFormat="1" applyFont="1" applyFill="1" applyBorder="1" applyAlignment="1">
      <alignment horizontal="center" vertical="center"/>
    </xf>
    <xf numFmtId="164" fontId="44" fillId="6" borderId="41" xfId="0" applyNumberFormat="1" applyFont="1" applyFill="1" applyBorder="1" applyAlignment="1">
      <alignment horizontal="center" vertical="center"/>
    </xf>
    <xf numFmtId="3" fontId="41" fillId="9" borderId="0" xfId="0" applyNumberFormat="1" applyFont="1" applyFill="1" applyBorder="1" applyAlignment="1">
      <alignment horizontal="center" vertical="center" wrapText="1"/>
    </xf>
    <xf numFmtId="0" fontId="41" fillId="6" borderId="41" xfId="0" applyFont="1" applyFill="1" applyBorder="1" applyAlignment="1">
      <alignment horizontal="center" vertical="center"/>
    </xf>
    <xf numFmtId="164" fontId="44" fillId="6" borderId="41" xfId="0" applyNumberFormat="1" applyFont="1" applyFill="1" applyBorder="1" applyAlignment="1">
      <alignment horizontal="center" vertical="center" wrapText="1"/>
    </xf>
    <xf numFmtId="0" fontId="34" fillId="6" borderId="0" xfId="0" applyFont="1" applyFill="1" applyAlignment="1">
      <alignment horizontal="center" vertical="center" wrapText="1"/>
    </xf>
    <xf numFmtId="0" fontId="36" fillId="6" borderId="0" xfId="0" applyFont="1" applyFill="1" applyAlignment="1">
      <alignment horizontal="center" vertical="center" wrapText="1"/>
    </xf>
    <xf numFmtId="0" fontId="40" fillId="6" borderId="0" xfId="0" applyFont="1" applyFill="1" applyAlignment="1">
      <alignment horizontal="center" vertical="center" wrapText="1"/>
    </xf>
    <xf numFmtId="3" fontId="43" fillId="6" borderId="0" xfId="0" applyNumberFormat="1" applyFont="1" applyFill="1" applyBorder="1" applyAlignment="1">
      <alignment horizontal="center" vertical="center" wrapText="1"/>
    </xf>
    <xf numFmtId="0" fontId="32" fillId="6" borderId="0" xfId="0" applyFont="1" applyFill="1" applyAlignment="1">
      <alignment horizontal="center" vertical="center"/>
    </xf>
    <xf numFmtId="0" fontId="28" fillId="8" borderId="0" xfId="0" applyFont="1" applyFill="1" applyBorder="1" applyAlignment="1">
      <alignment horizontal="center" vertical="center"/>
    </xf>
    <xf numFmtId="0" fontId="29" fillId="6" borderId="0" xfId="0" applyFont="1" applyFill="1" applyBorder="1" applyAlignment="1">
      <alignment horizontal="center" vertical="center" wrapText="1"/>
    </xf>
    <xf numFmtId="0" fontId="29" fillId="6" borderId="30" xfId="0" applyFont="1" applyFill="1" applyBorder="1" applyAlignment="1">
      <alignment horizontal="center" vertical="center" wrapText="1"/>
    </xf>
    <xf numFmtId="0" fontId="28" fillId="8" borderId="31" xfId="0" applyFont="1" applyFill="1" applyBorder="1" applyAlignment="1">
      <alignment horizontal="center" vertical="center" wrapText="1"/>
    </xf>
    <xf numFmtId="0" fontId="29" fillId="6" borderId="31" xfId="0" applyFont="1" applyFill="1" applyBorder="1" applyAlignment="1">
      <alignment horizontal="center" vertical="center" wrapText="1"/>
    </xf>
    <xf numFmtId="0" fontId="29" fillId="6" borderId="32" xfId="0" applyFont="1" applyFill="1" applyBorder="1" applyAlignment="1">
      <alignment horizontal="center" vertical="center" wrapText="1"/>
    </xf>
    <xf numFmtId="9" fontId="31" fillId="6" borderId="0" xfId="8" applyFont="1" applyFill="1" applyBorder="1" applyAlignment="1">
      <alignment horizontal="center" vertical="center"/>
    </xf>
    <xf numFmtId="0" fontId="25" fillId="6" borderId="0" xfId="0" applyFont="1" applyFill="1" applyAlignment="1">
      <alignment horizontal="center" vertical="center"/>
    </xf>
    <xf numFmtId="0" fontId="27" fillId="6" borderId="0" xfId="0" applyFont="1" applyFill="1" applyAlignment="1">
      <alignment horizontal="center" vertical="center" wrapText="1"/>
    </xf>
    <xf numFmtId="0" fontId="28" fillId="8" borderId="29" xfId="0" applyFont="1" applyFill="1" applyBorder="1" applyAlignment="1">
      <alignment horizontal="center" vertical="center"/>
    </xf>
    <xf numFmtId="14" fontId="29" fillId="6" borderId="0" xfId="0" applyNumberFormat="1" applyFont="1" applyFill="1" applyBorder="1" applyAlignment="1">
      <alignment horizontal="center" vertical="center" wrapText="1"/>
    </xf>
  </cellXfs>
  <cellStyles count="9">
    <cellStyle name="Millares" xfId="7" builtinId="3"/>
    <cellStyle name="Moneda" xfId="3" builtinId="4"/>
    <cellStyle name="Moneda 2" xfId="4"/>
    <cellStyle name="Normal" xfId="0" builtinId="0"/>
    <cellStyle name="Normal 3" xfId="1"/>
    <cellStyle name="Normal 3 4" xfId="6"/>
    <cellStyle name="Normal 4" xfId="2"/>
    <cellStyle name="Porcentaje" xfId="8" builtinId="5"/>
    <cellStyle name="Porcentaje 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r>
              <a:rPr lang="es-MX"/>
              <a:t>Contratos</a:t>
            </a:r>
          </a:p>
        </c:rich>
      </c:tx>
      <c:layout>
        <c:manualLayout>
          <c:xMode val="edge"/>
          <c:yMode val="edge"/>
          <c:x val="0.26094506726091854"/>
          <c:y val="7.46528229138846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19377544788984852"/>
          <c:y val="0.23945824066480267"/>
          <c:w val="0.62248595460476086"/>
          <c:h val="0.52640688752699305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lumMod val="7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29-4951-B6A7-B24099F66ADC}"/>
              </c:ext>
            </c:extLst>
          </c:dPt>
          <c:dPt>
            <c:idx val="1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29-4951-B6A7-B24099F66ADC}"/>
              </c:ext>
            </c:extLst>
          </c:dPt>
          <c:dLbls>
            <c:dLbl>
              <c:idx val="0"/>
              <c:layout>
                <c:manualLayout>
                  <c:x val="4.0226519134523098E-3"/>
                  <c:y val="-2.2575096740604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29-4951-B6A7-B24099F66ADC}"/>
                </c:ext>
              </c:extLst>
            </c:dLbl>
            <c:dLbl>
              <c:idx val="1"/>
              <c:layout>
                <c:manualLayout>
                  <c:x val="-5.6269084967204425E-3"/>
                  <c:y val="-4.243778136006664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29-4951-B6A7-B24099F66A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B!$A$336:$B$336</c:f>
              <c:strCache>
                <c:ptCount val="2"/>
                <c:pt idx="0">
                  <c:v>Adjudicados</c:v>
                </c:pt>
                <c:pt idx="1">
                  <c:v>No adjudicados</c:v>
                </c:pt>
              </c:strCache>
            </c:strRef>
          </c:cat>
          <c:val>
            <c:numRef>
              <c:f>B!$A$337:$B$337</c:f>
              <c:numCache>
                <c:formatCode>General</c:formatCode>
                <c:ptCount val="2"/>
                <c:pt idx="0">
                  <c:v>19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F29-4951-B6A7-B24099F66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0"/>
      </c:doughnutChart>
      <c:spPr>
        <a:noFill/>
        <a:ln>
          <a:solidFill>
            <a:schemeClr val="lt1">
              <a:shade val="50000"/>
              <a:alpha val="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5.1330427834960932E-2"/>
          <c:y val="0.86885398243939083"/>
          <c:w val="0.83282881888267812"/>
          <c:h val="7.35538417558479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es-MX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6061589228657089"/>
          <c:y val="2.06261846235154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6.5073901033636264E-2"/>
          <c:y val="0.33772782415381553"/>
          <c:w val="0.8698521979327275"/>
          <c:h val="0.379605860655593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B!$E$333</c:f>
              <c:strCache>
                <c:ptCount val="1"/>
                <c:pt idx="0">
                  <c:v>Empresas participantes por país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B!$D$334:$D$374</c:f>
              <c:strCache>
                <c:ptCount val="15"/>
                <c:pt idx="0">
                  <c:v>MÉXICO</c:v>
                </c:pt>
                <c:pt idx="1">
                  <c:v>REINO UNIDO</c:v>
                </c:pt>
                <c:pt idx="2">
                  <c:v>AUSTRALIA</c:v>
                </c:pt>
                <c:pt idx="3">
                  <c:v>CATAR</c:v>
                </c:pt>
                <c:pt idx="4">
                  <c:v>CHINA</c:v>
                </c:pt>
                <c:pt idx="5">
                  <c:v>ESPAÑA</c:v>
                </c:pt>
                <c:pt idx="6">
                  <c:v>EEUU</c:v>
                </c:pt>
                <c:pt idx="7">
                  <c:v>FRANCIA</c:v>
                </c:pt>
                <c:pt idx="8">
                  <c:v>HOLANDA</c:v>
                </c:pt>
                <c:pt idx="9">
                  <c:v>INDIA</c:v>
                </c:pt>
                <c:pt idx="10">
                  <c:v>ITALIA</c:v>
                </c:pt>
                <c:pt idx="11">
                  <c:v>JAPÓN</c:v>
                </c:pt>
                <c:pt idx="12">
                  <c:v>MALASIA</c:v>
                </c:pt>
                <c:pt idx="13">
                  <c:v>NORUEGA</c:v>
                </c:pt>
                <c:pt idx="14">
                  <c:v>TAILANDIA</c:v>
                </c:pt>
              </c:strCache>
            </c:strRef>
          </c:cat>
          <c:val>
            <c:numRef>
              <c:f>[0]!empresasPorPais</c:f>
              <c:numCache>
                <c:formatCode>General</c:formatCode>
                <c:ptCount val="15"/>
                <c:pt idx="0">
                  <c:v>3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EB-4A92-A574-F0248EAFF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37002448"/>
        <c:axId val="633515136"/>
      </c:barChart>
      <c:catAx>
        <c:axId val="237002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es-MX"/>
          </a:p>
        </c:txPr>
        <c:crossAx val="633515136"/>
        <c:crosses val="autoZero"/>
        <c:auto val="1"/>
        <c:lblAlgn val="ctr"/>
        <c:lblOffset val="100"/>
        <c:noMultiLvlLbl val="0"/>
      </c:catAx>
      <c:valAx>
        <c:axId val="63351513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37002448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es-MX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r>
              <a:rPr lang="es-MX" b="1"/>
              <a:t>Empresas</a:t>
            </a:r>
          </a:p>
        </c:rich>
      </c:tx>
      <c:layout>
        <c:manualLayout>
          <c:xMode val="edge"/>
          <c:yMode val="edge"/>
          <c:x val="0.3395326154193678"/>
          <c:y val="9.72223124612603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17183448036507545"/>
          <c:y val="0.21068050485926396"/>
          <c:w val="0.68482918689025374"/>
          <c:h val="0.59486382495994472"/>
        </c:manualLayout>
      </c:layout>
      <c:doughnutChart>
        <c:varyColors val="1"/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70"/>
      </c:doughnutChart>
      <c:spPr>
        <a:noFill/>
        <a:ln>
          <a:solidFill>
            <a:schemeClr val="lt1">
              <a:shade val="50000"/>
              <a:alpha val="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8.9751961398099683E-2"/>
          <c:y val="0.8191615089642017"/>
          <c:w val="0.83282881888267812"/>
          <c:h val="7.48095342669392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r>
              <a:rPr lang="es-MX" b="1"/>
              <a:t>Competitividad de oferta ganadora por bloque según VPO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14605032560484998"/>
          <c:y val="0.1409650907806026"/>
          <c:w val="0.79042747824229276"/>
          <c:h val="0.807915133804541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B!$B$396</c:f>
              <c:strCache>
                <c:ptCount val="1"/>
                <c:pt idx="0">
                  <c:v>Promedio VPO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[0]!bloques</c:f>
              <c:strCache>
                <c:ptCount val="7"/>
                <c:pt idx="0">
                  <c:v>R2L2-01</c:v>
                </c:pt>
                <c:pt idx="1">
                  <c:v>R2L2-04</c:v>
                </c:pt>
                <c:pt idx="2">
                  <c:v>R2L2-05</c:v>
                </c:pt>
                <c:pt idx="3">
                  <c:v>R2L2-07</c:v>
                </c:pt>
                <c:pt idx="4">
                  <c:v>R2L2-08</c:v>
                </c:pt>
                <c:pt idx="5">
                  <c:v>R2L2-09</c:v>
                </c:pt>
                <c:pt idx="6">
                  <c:v>R2L2-10</c:v>
                </c:pt>
              </c:strCache>
            </c:strRef>
          </c:cat>
          <c:val>
            <c:numRef>
              <c:f>[0]!promedioVPO</c:f>
              <c:numCache>
                <c:formatCode>General</c:formatCode>
                <c:ptCount val="7"/>
                <c:pt idx="0">
                  <c:v>5.54</c:v>
                </c:pt>
                <c:pt idx="1">
                  <c:v>24.055</c:v>
                </c:pt>
                <c:pt idx="2">
                  <c:v>13.495000000000001</c:v>
                </c:pt>
                <c:pt idx="3">
                  <c:v>22.25</c:v>
                </c:pt>
                <c:pt idx="4">
                  <c:v>29.83</c:v>
                </c:pt>
                <c:pt idx="5">
                  <c:v>29.83</c:v>
                </c:pt>
                <c:pt idx="6">
                  <c:v>30.485000000000003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57-4A15-8268-FC2D4B7286D3}"/>
            </c:ext>
          </c:extLst>
        </c:ser>
        <c:ser>
          <c:idx val="1"/>
          <c:order val="1"/>
          <c:tx>
            <c:strRef>
              <c:f>B!$C$396</c:f>
              <c:strCache>
                <c:ptCount val="1"/>
                <c:pt idx="0">
                  <c:v>Máximo VPO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[0]!bloques</c:f>
              <c:strCache>
                <c:ptCount val="7"/>
                <c:pt idx="0">
                  <c:v>R2L2-01</c:v>
                </c:pt>
                <c:pt idx="1">
                  <c:v>R2L2-04</c:v>
                </c:pt>
                <c:pt idx="2">
                  <c:v>R2L2-05</c:v>
                </c:pt>
                <c:pt idx="3">
                  <c:v>R2L2-07</c:v>
                </c:pt>
                <c:pt idx="4">
                  <c:v>R2L2-08</c:v>
                </c:pt>
                <c:pt idx="5">
                  <c:v>R2L2-09</c:v>
                </c:pt>
                <c:pt idx="6">
                  <c:v>R2L2-10</c:v>
                </c:pt>
              </c:strCache>
            </c:strRef>
          </c:cat>
          <c:val>
            <c:numRef>
              <c:f>[0]!maxVPO</c:f>
              <c:numCache>
                <c:formatCode>General</c:formatCode>
                <c:ptCount val="7"/>
                <c:pt idx="0">
                  <c:v>5.54</c:v>
                </c:pt>
                <c:pt idx="1">
                  <c:v>29.83</c:v>
                </c:pt>
                <c:pt idx="2">
                  <c:v>16.96</c:v>
                </c:pt>
                <c:pt idx="3">
                  <c:v>29.83</c:v>
                </c:pt>
                <c:pt idx="4">
                  <c:v>29.83</c:v>
                </c:pt>
                <c:pt idx="5">
                  <c:v>29.83</c:v>
                </c:pt>
                <c:pt idx="6">
                  <c:v>52.09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57-4A15-8268-FC2D4B728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53284400"/>
        <c:axId val="272412768"/>
      </c:barChart>
      <c:catAx>
        <c:axId val="3532844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es-MX"/>
          </a:p>
        </c:txPr>
        <c:crossAx val="272412768"/>
        <c:crosses val="autoZero"/>
        <c:auto val="1"/>
        <c:lblAlgn val="ctr"/>
        <c:lblOffset val="100"/>
        <c:noMultiLvlLbl val="0"/>
      </c:catAx>
      <c:valAx>
        <c:axId val="27241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es-MX"/>
          </a:p>
        </c:txPr>
        <c:crossAx val="353284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es-MX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r>
              <a:rPr lang="es-MX"/>
              <a:t>Ofertas según el tipo de licitante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es-MX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B!$I$396</c:f>
              <c:strCache>
                <c:ptCount val="1"/>
                <c:pt idx="0">
                  <c:v>consorcio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B!$H$397:$H$403</c:f>
              <c:strCache>
                <c:ptCount val="7"/>
                <c:pt idx="0">
                  <c:v>R2L2-01</c:v>
                </c:pt>
                <c:pt idx="1">
                  <c:v>R2L2-04</c:v>
                </c:pt>
                <c:pt idx="2">
                  <c:v>R2L2-05</c:v>
                </c:pt>
                <c:pt idx="3">
                  <c:v>R2L2-07</c:v>
                </c:pt>
                <c:pt idx="4">
                  <c:v>R2L2-08</c:v>
                </c:pt>
                <c:pt idx="5">
                  <c:v>R2L2-09</c:v>
                </c:pt>
                <c:pt idx="6">
                  <c:v>R2L2-10</c:v>
                </c:pt>
              </c:strCache>
            </c:strRef>
          </c:cat>
          <c:val>
            <c:numRef>
              <c:f>B!$I$397:$I$403</c:f>
              <c:numCache>
                <c:formatCode>General</c:formatCode>
                <c:ptCount val="7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67-4D2D-867B-E8D0EE3463F0}"/>
            </c:ext>
          </c:extLst>
        </c:ser>
        <c:ser>
          <c:idx val="1"/>
          <c:order val="1"/>
          <c:tx>
            <c:strRef>
              <c:f>B!$J$396</c:f>
              <c:strCache>
                <c:ptCount val="1"/>
                <c:pt idx="0">
                  <c:v>individual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B!$H$397:$H$403</c:f>
              <c:strCache>
                <c:ptCount val="7"/>
                <c:pt idx="0">
                  <c:v>R2L2-01</c:v>
                </c:pt>
                <c:pt idx="1">
                  <c:v>R2L2-04</c:v>
                </c:pt>
                <c:pt idx="2">
                  <c:v>R2L2-05</c:v>
                </c:pt>
                <c:pt idx="3">
                  <c:v>R2L2-07</c:v>
                </c:pt>
                <c:pt idx="4">
                  <c:v>R2L2-08</c:v>
                </c:pt>
                <c:pt idx="5">
                  <c:v>R2L2-09</c:v>
                </c:pt>
                <c:pt idx="6">
                  <c:v>R2L2-10</c:v>
                </c:pt>
              </c:strCache>
            </c:strRef>
          </c:cat>
          <c:val>
            <c:numRef>
              <c:f>B!$J$397:$J$403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67-4D2D-867B-E8D0EE346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02062752"/>
        <c:axId val="397980400"/>
      </c:barChart>
      <c:catAx>
        <c:axId val="50206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es-MX"/>
          </a:p>
        </c:txPr>
        <c:crossAx val="397980400"/>
        <c:crosses val="autoZero"/>
        <c:auto val="1"/>
        <c:lblAlgn val="ctr"/>
        <c:lblOffset val="100"/>
        <c:noMultiLvlLbl val="0"/>
      </c:catAx>
      <c:valAx>
        <c:axId val="3979804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es-MX"/>
          </a:p>
        </c:txPr>
        <c:crossAx val="502062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r>
              <a:rPr lang="es-MX">
                <a:solidFill>
                  <a:sysClr val="windowText" lastClr="000000"/>
                </a:solidFill>
              </a:rPr>
              <a:t>Licitantes</a:t>
            </a:r>
          </a:p>
        </c:rich>
      </c:tx>
      <c:layout>
        <c:manualLayout>
          <c:xMode val="edge"/>
          <c:yMode val="edge"/>
          <c:x val="0.31612121212121214"/>
          <c:y val="3.49697891651212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21178088666747286"/>
          <c:y val="0.1825954137144781"/>
          <c:w val="0.63379066827970776"/>
          <c:h val="0.60403308491591046"/>
        </c:manualLayout>
      </c:layout>
      <c:doughnutChart>
        <c:varyColors val="1"/>
        <c:ser>
          <c:idx val="0"/>
          <c:order val="0"/>
          <c:spPr>
            <a:ln w="22225">
              <a:noFill/>
            </a:ln>
          </c:spPr>
          <c:dPt>
            <c:idx val="0"/>
            <c:bubble3D val="0"/>
            <c:spPr>
              <a:solidFill>
                <a:schemeClr val="accent1">
                  <a:lumMod val="75000"/>
                </a:schemeClr>
              </a:solidFill>
              <a:ln w="2222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B1-48D2-A663-6A0D8ACAE1BA}"/>
              </c:ext>
            </c:extLst>
          </c:dPt>
          <c:dPt>
            <c:idx val="1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 w="2222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FB1-48D2-A663-6A0D8ACAE1B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B!$N$333:$O$333</c:f>
              <c:strCache>
                <c:ptCount val="2"/>
                <c:pt idx="0">
                  <c:v>En consorcio</c:v>
                </c:pt>
                <c:pt idx="1">
                  <c:v>Individual</c:v>
                </c:pt>
              </c:strCache>
            </c:strRef>
          </c:cat>
          <c:val>
            <c:numRef>
              <c:f>B!$N$353:$O$353</c:f>
              <c:numCache>
                <c:formatCode>General</c:formatCode>
                <c:ptCount val="2"/>
                <c:pt idx="0">
                  <c:v>14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FB1-48D2-A663-6A0D8ACAE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1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es-MX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r>
              <a:rPr lang="en-US"/>
              <a:t>Bloques adjudicados</a:t>
            </a:r>
          </a:p>
          <a:p>
            <a:pPr>
              <a:defRPr/>
            </a:pPr>
            <a:r>
              <a:rPr lang="en-US"/>
              <a:t>por empresa</a:t>
            </a:r>
          </a:p>
        </c:rich>
      </c:tx>
      <c:layout>
        <c:manualLayout>
          <c:xMode val="edge"/>
          <c:yMode val="edge"/>
          <c:x val="0.25139640427334975"/>
          <c:y val="3.81215513837155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es-MX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B!$J$333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B!$I$334:$I$344</c:f>
              <c:strCache>
                <c:ptCount val="11"/>
                <c:pt idx="0">
                  <c:v>SHELL</c:v>
                </c:pt>
                <c:pt idx="1">
                  <c:v>PC CARIGALI</c:v>
                </c:pt>
                <c:pt idx="2">
                  <c:v>QATAR PETROLEUM</c:v>
                </c:pt>
                <c:pt idx="3">
                  <c:v>PEMEX</c:v>
                </c:pt>
                <c:pt idx="4">
                  <c:v>REPSOL</c:v>
                </c:pt>
                <c:pt idx="5">
                  <c:v>OPHIR</c:v>
                </c:pt>
                <c:pt idx="6">
                  <c:v>PTTEP</c:v>
                </c:pt>
                <c:pt idx="7">
                  <c:v>CHEVRON</c:v>
                </c:pt>
                <c:pt idx="8">
                  <c:v>ENI</c:v>
                </c:pt>
                <c:pt idx="9">
                  <c:v>INPEX</c:v>
                </c:pt>
                <c:pt idx="10">
                  <c:v>SIERRA</c:v>
                </c:pt>
              </c:strCache>
            </c:strRef>
          </c:cat>
          <c:val>
            <c:numRef>
              <c:f>B!$J$334:$J$344</c:f>
              <c:numCache>
                <c:formatCode>General</c:formatCode>
                <c:ptCount val="11"/>
                <c:pt idx="0">
                  <c:v>9</c:v>
                </c:pt>
                <c:pt idx="1">
                  <c:v>6</c:v>
                </c:pt>
                <c:pt idx="2">
                  <c:v>5</c:v>
                </c:pt>
                <c:pt idx="3">
                  <c:v>4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AF-4100-99A6-1A1C36F58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630828704"/>
        <c:axId val="452731056"/>
      </c:barChart>
      <c:catAx>
        <c:axId val="63082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es-MX"/>
          </a:p>
        </c:txPr>
        <c:crossAx val="452731056"/>
        <c:crosses val="autoZero"/>
        <c:auto val="1"/>
        <c:lblAlgn val="ctr"/>
        <c:lblOffset val="100"/>
        <c:noMultiLvlLbl val="0"/>
      </c:catAx>
      <c:valAx>
        <c:axId val="4527310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30828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es-MX"/>
    </a:p>
  </c:txPr>
  <c:printSettings>
    <c:headerFooter/>
    <c:pageMargins b="0.75" l="0.7" r="0.7" t="0.75" header="0.3" footer="0.3"/>
    <c:pageSetup orientation="portrait"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_xlchart.v2.0</cx:f>
      </cx:strDim>
      <cx:numDim type="val">
        <cx:f>_xlchart.v2.1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r>
              <a:rPr lang="es-ES" sz="1400" b="1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rPr>
              <a:t>Rango de la magnitud de las ofertas</a:t>
            </a:r>
          </a:p>
          <a:p>
            <a:pPr algn="ctr" rtl="0">
              <a:defRPr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r>
              <a:rPr lang="es-ES" sz="1200" b="1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rPr>
              <a:t>(diferencia entre máximo y mínimo)</a:t>
            </a:r>
          </a:p>
        </cx:rich>
      </cx:tx>
    </cx:title>
    <cx:plotArea>
      <cx:plotAreaRegion>
        <cx:series layoutId="funnel" uniqueId="{DDBAA8CF-CC9D-4D45-87AF-A17DA2495657}" formatIdx="0">
          <cx:spPr>
            <a:solidFill>
              <a:schemeClr val="accent6">
                <a:lumMod val="60000"/>
                <a:lumOff val="40000"/>
              </a:schemeClr>
            </a:solidFill>
          </cx:spPr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b="1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es-ES" sz="900" b="1" i="0" u="none" strike="noStrike" baseline="0">
                  <a:solidFill>
                    <a:schemeClr val="bg1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endParaRPr>
              </a:p>
            </cx:txPr>
            <cx:visibility seriesName="0" categoryName="0" value="1"/>
          </cx:dataLabels>
          <cx:dataId val="0"/>
        </cx:series>
      </cx:plotAreaRegion>
      <cx:axis id="0">
        <cx:catScaling gapWidth="0.0599999987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b="1"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es-ES" sz="900" b="1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endParaRPr>
          </a:p>
        </cx:txPr>
      </cx:axis>
    </cx:plotArea>
  </cx:chart>
  <cx:spPr>
    <a:ln>
      <a:noFill/>
    </a:ln>
  </cx:spPr>
  <cx:printSettings>
    <cx:headerFooter alignWithMargins="1" differentOddEven="0" differentFirst="0"/>
    <cx:pageMargins l="0.69999999999999996" r="0.69999999999999996" t="0.75" b="0.75" header="0.29999999999999999" footer="0.29999999999999999"/>
    <cx:pageSetup paperSize="1" firstPageNumber="1" orientation="default" blackAndWhite="0" draft="0" useFirstPageNumber="0" horizontalDpi="600" verticalDpi="600" copies="1"/>
  </cx:printSettings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chart" Target="../charts/chart3.xml"/><Relationship Id="rId7" Type="http://schemas.openxmlformats.org/officeDocument/2006/relationships/image" Target="../media/image6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5" Type="http://schemas.microsoft.com/office/2014/relationships/chartEx" Target="../charts/chartEx1.xml"/><Relationship Id="rId4" Type="http://schemas.openxmlformats.org/officeDocument/2006/relationships/chart" Target="../charts/chart4.xml"/><Relationship Id="rId9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643504</xdr:colOff>
      <xdr:row>3</xdr:row>
      <xdr:rowOff>43543</xdr:rowOff>
    </xdr:from>
    <xdr:to>
      <xdr:col>1</xdr:col>
      <xdr:colOff>703488</xdr:colOff>
      <xdr:row>5</xdr:row>
      <xdr:rowOff>177681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504" y="43543"/>
          <a:ext cx="2374559" cy="8008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476251</xdr:colOff>
      <xdr:row>3</xdr:row>
      <xdr:rowOff>54428</xdr:rowOff>
    </xdr:from>
    <xdr:to>
      <xdr:col>17</xdr:col>
      <xdr:colOff>304419</xdr:colOff>
      <xdr:row>5</xdr:row>
      <xdr:rowOff>204280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0326" y="54428"/>
          <a:ext cx="2365281" cy="8166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811515</xdr:colOff>
      <xdr:row>8</xdr:row>
      <xdr:rowOff>730249</xdr:rowOff>
    </xdr:from>
    <xdr:to>
      <xdr:col>15</xdr:col>
      <xdr:colOff>672125</xdr:colOff>
      <xdr:row>22</xdr:row>
      <xdr:rowOff>230303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60703" y="1873249"/>
          <a:ext cx="6021553" cy="48163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294255</xdr:colOff>
      <xdr:row>0</xdr:row>
      <xdr:rowOff>81643</xdr:rowOff>
    </xdr:from>
    <xdr:to>
      <xdr:col>0</xdr:col>
      <xdr:colOff>2002035</xdr:colOff>
      <xdr:row>2</xdr:row>
      <xdr:rowOff>138501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297D262-7EC2-4578-A67E-B0AD430A25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255" y="81643"/>
          <a:ext cx="1707780" cy="647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660934</xdr:colOff>
      <xdr:row>5</xdr:row>
      <xdr:rowOff>48919</xdr:rowOff>
    </xdr:from>
    <xdr:to>
      <xdr:col>11</xdr:col>
      <xdr:colOff>1543050</xdr:colOff>
      <xdr:row>19</xdr:row>
      <xdr:rowOff>771557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E8354B2-37C5-4063-B44A-3C8CF9869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00134" y="1096669"/>
          <a:ext cx="5206465" cy="4246888"/>
        </a:xfrm>
        <a:prstGeom prst="rect">
          <a:avLst/>
        </a:prstGeom>
      </xdr:spPr>
    </xdr:pic>
    <xdr:clientData/>
  </xdr:twoCellAnchor>
  <xdr:twoCellAnchor editAs="oneCell">
    <xdr:from>
      <xdr:col>0</xdr:col>
      <xdr:colOff>294255</xdr:colOff>
      <xdr:row>0</xdr:row>
      <xdr:rowOff>40821</xdr:rowOff>
    </xdr:from>
    <xdr:to>
      <xdr:col>0</xdr:col>
      <xdr:colOff>2002035</xdr:colOff>
      <xdr:row>2</xdr:row>
      <xdr:rowOff>97679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7B06F06-2577-4BF5-AB22-AC2C5B5CA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255" y="40821"/>
          <a:ext cx="1707780" cy="647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188389</xdr:colOff>
      <xdr:row>0</xdr:row>
      <xdr:rowOff>127411</xdr:rowOff>
    </xdr:from>
    <xdr:to>
      <xdr:col>0</xdr:col>
      <xdr:colOff>2193013</xdr:colOff>
      <xdr:row>3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8C28A72-0607-4C72-B2CE-6D20BF869B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389" y="127411"/>
          <a:ext cx="2004624" cy="758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502778</xdr:colOff>
      <xdr:row>0</xdr:row>
      <xdr:rowOff>106384</xdr:rowOff>
    </xdr:from>
    <xdr:to>
      <xdr:col>13</xdr:col>
      <xdr:colOff>1146506</xdr:colOff>
      <xdr:row>3</xdr:row>
      <xdr:rowOff>17318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B207D88-196D-4A66-BC60-E1EA48AAB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57003" y="106384"/>
          <a:ext cx="1967703" cy="796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136070</xdr:colOff>
      <xdr:row>0</xdr:row>
      <xdr:rowOff>81642</xdr:rowOff>
    </xdr:from>
    <xdr:to>
      <xdr:col>1</xdr:col>
      <xdr:colOff>506640</xdr:colOff>
      <xdr:row>2</xdr:row>
      <xdr:rowOff>285749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3C8DA19-B2C1-443B-8FC5-B802DDF71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70" y="81642"/>
          <a:ext cx="2075545" cy="794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763511</xdr:colOff>
      <xdr:row>0</xdr:row>
      <xdr:rowOff>43542</xdr:rowOff>
    </xdr:from>
    <xdr:to>
      <xdr:col>17</xdr:col>
      <xdr:colOff>1012444</xdr:colOff>
      <xdr:row>2</xdr:row>
      <xdr:rowOff>285749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3E931A2-BCE6-410C-93AF-F84DE0D34D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0936" y="43542"/>
          <a:ext cx="2153933" cy="8327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604292</xdr:colOff>
      <xdr:row>5</xdr:row>
      <xdr:rowOff>57338</xdr:rowOff>
    </xdr:from>
    <xdr:to>
      <xdr:col>16</xdr:col>
      <xdr:colOff>508909</xdr:colOff>
      <xdr:row>20</xdr:row>
      <xdr:rowOff>778327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E6ED586-B037-4C3C-A9F8-BB2D2143C0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89" t="2527" r="21690" b="2320"/>
        <a:stretch/>
      </xdr:blipFill>
      <xdr:spPr>
        <a:xfrm>
          <a:off x="10596017" y="1105088"/>
          <a:ext cx="4438517" cy="43214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14652</xdr:colOff>
      <xdr:row>32</xdr:row>
      <xdr:rowOff>84422</xdr:rowOff>
    </xdr:from>
    <xdr:to>
      <xdr:col>11</xdr:col>
      <xdr:colOff>681403</xdr:colOff>
      <xdr:row>57</xdr:row>
      <xdr:rowOff>58617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0C763E4-F8C0-4CB6-A98A-444C40701C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380999</xdr:colOff>
      <xdr:row>34</xdr:row>
      <xdr:rowOff>58615</xdr:rowOff>
    </xdr:from>
    <xdr:to>
      <xdr:col>3</xdr:col>
      <xdr:colOff>564174</xdr:colOff>
      <xdr:row>59</xdr:row>
      <xdr:rowOff>58615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8830402-7F9A-4F27-AC69-A0788AD85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164941</xdr:colOff>
      <xdr:row>31</xdr:row>
      <xdr:rowOff>1431</xdr:rowOff>
    </xdr:from>
    <xdr:to>
      <xdr:col>10</xdr:col>
      <xdr:colOff>173898</xdr:colOff>
      <xdr:row>60</xdr:row>
      <xdr:rowOff>60236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FB5ABC03-5195-4312-9983-73FACEAE3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24848</xdr:colOff>
      <xdr:row>127</xdr:row>
      <xdr:rowOff>24847</xdr:rowOff>
    </xdr:from>
    <xdr:to>
      <xdr:col>5</xdr:col>
      <xdr:colOff>256762</xdr:colOff>
      <xdr:row>180</xdr:row>
      <xdr:rowOff>51289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D8B330F-ED8B-4A9C-8CBF-6018640861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457200</xdr:colOff>
      <xdr:row>127</xdr:row>
      <xdr:rowOff>50523</xdr:rowOff>
    </xdr:from>
    <xdr:to>
      <xdr:col>11</xdr:col>
      <xdr:colOff>342900</xdr:colOff>
      <xdr:row>152</xdr:row>
      <xdr:rowOff>98977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6" name="Gráfico 5">
              <a:extLst>
                <a:ext uri="{FF2B5EF4-FFF2-40B4-BE49-F238E27FC236}">
                  <a16:creationId xmlns:a16="http://schemas.microsoft.com/office/drawing/2014/main" id="{75C7482F-CFD4-4448-A0F2-17172BD0C2A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686175" y="6553200"/>
              <a:ext cx="405765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>
    <xdr:from>
      <xdr:col>4</xdr:col>
      <xdr:colOff>590550</xdr:colOff>
      <xdr:row>154</xdr:row>
      <xdr:rowOff>47625</xdr:rowOff>
    </xdr:from>
    <xdr:to>
      <xdr:col>11</xdr:col>
      <xdr:colOff>333375</xdr:colOff>
      <xdr:row>180</xdr:row>
      <xdr:rowOff>66675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8D55758-78EA-405A-A664-E2D1B80A0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207065</xdr:colOff>
      <xdr:row>3</xdr:row>
      <xdr:rowOff>41420</xdr:rowOff>
    </xdr:from>
    <xdr:to>
      <xdr:col>4</xdr:col>
      <xdr:colOff>522164</xdr:colOff>
      <xdr:row>30</xdr:row>
      <xdr:rowOff>99758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DE409F51-F108-4FD3-A7DA-D4EAEB45A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065" y="355745"/>
          <a:ext cx="3020199" cy="2944413"/>
        </a:xfrm>
        <a:prstGeom prst="rect">
          <a:avLst/>
        </a:prstGeom>
      </xdr:spPr>
    </xdr:pic>
    <xdr:clientData/>
  </xdr:twoCellAnchor>
  <xdr:twoCellAnchor editAs="oneCell">
    <xdr:from>
      <xdr:col>11</xdr:col>
      <xdr:colOff>153866</xdr:colOff>
      <xdr:row>0</xdr:row>
      <xdr:rowOff>29307</xdr:rowOff>
    </xdr:from>
    <xdr:to>
      <xdr:col>11</xdr:col>
      <xdr:colOff>700120</xdr:colOff>
      <xdr:row>4</xdr:row>
      <xdr:rowOff>9526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388E7FC3-923B-485C-9E5C-4C0E94319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9616" y="29307"/>
          <a:ext cx="546254" cy="456469"/>
        </a:xfrm>
        <a:prstGeom prst="rect">
          <a:avLst/>
        </a:prstGeom>
      </xdr:spPr>
    </xdr:pic>
    <xdr:clientData/>
  </xdr:twoCellAnchor>
  <xdr:twoCellAnchor editAs="oneCell">
    <xdr:from>
      <xdr:col>11</xdr:col>
      <xdr:colOff>146545</xdr:colOff>
      <xdr:row>183</xdr:row>
      <xdr:rowOff>65943</xdr:rowOff>
    </xdr:from>
    <xdr:to>
      <xdr:col>11</xdr:col>
      <xdr:colOff>692799</xdr:colOff>
      <xdr:row>185</xdr:row>
      <xdr:rowOff>309932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F2FE7F48-7171-4DF7-BC1B-AC1C6D6E6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295" y="6619143"/>
          <a:ext cx="546254" cy="453539"/>
        </a:xfrm>
        <a:prstGeom prst="rect">
          <a:avLst/>
        </a:prstGeom>
      </xdr:spPr>
    </xdr:pic>
    <xdr:clientData/>
  </xdr:twoCellAnchor>
  <xdr:twoCellAnchor editAs="oneCell">
    <xdr:from>
      <xdr:col>11</xdr:col>
      <xdr:colOff>139213</xdr:colOff>
      <xdr:row>212</xdr:row>
      <xdr:rowOff>51289</xdr:rowOff>
    </xdr:from>
    <xdr:to>
      <xdr:col>11</xdr:col>
      <xdr:colOff>685467</xdr:colOff>
      <xdr:row>216</xdr:row>
      <xdr:rowOff>90123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2C36B16E-2DB0-4EB7-8EB7-923887FE0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4963" y="13833964"/>
          <a:ext cx="546254" cy="457934"/>
        </a:xfrm>
        <a:prstGeom prst="rect">
          <a:avLst/>
        </a:prstGeom>
      </xdr:spPr>
    </xdr:pic>
    <xdr:clientData/>
  </xdr:twoCellAnchor>
  <xdr:twoCellAnchor editAs="oneCell">
    <xdr:from>
      <xdr:col>11</xdr:col>
      <xdr:colOff>58616</xdr:colOff>
      <xdr:row>236</xdr:row>
      <xdr:rowOff>95257</xdr:rowOff>
    </xdr:from>
    <xdr:to>
      <xdr:col>11</xdr:col>
      <xdr:colOff>604870</xdr:colOff>
      <xdr:row>236</xdr:row>
      <xdr:rowOff>544399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19C6F6A-EE20-4666-9DFB-ACDF1860D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4366" y="19621507"/>
          <a:ext cx="546254" cy="449142"/>
        </a:xfrm>
        <a:prstGeom prst="rect">
          <a:avLst/>
        </a:prstGeom>
      </xdr:spPr>
    </xdr:pic>
    <xdr:clientData/>
  </xdr:twoCellAnchor>
  <xdr:twoCellAnchor>
    <xdr:from>
      <xdr:col>5</xdr:col>
      <xdr:colOff>43963</xdr:colOff>
      <xdr:row>34</xdr:row>
      <xdr:rowOff>29308</xdr:rowOff>
    </xdr:from>
    <xdr:to>
      <xdr:col>7</xdr:col>
      <xdr:colOff>659425</xdr:colOff>
      <xdr:row>57</xdr:row>
      <xdr:rowOff>10259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4C2F27F-EA7F-4F2B-8193-EA0B927D6B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51289</xdr:colOff>
      <xdr:row>42</xdr:row>
      <xdr:rowOff>1</xdr:rowOff>
    </xdr:from>
    <xdr:to>
      <xdr:col>7</xdr:col>
      <xdr:colOff>7328</xdr:colOff>
      <xdr:row>48</xdr:row>
      <xdr:rowOff>36635</xdr:rowOff>
    </xdr:to>
    <xdr:sp macro="" textlink="">
      <xdr:nvSpPr>
        <xdr:cNvPr id="14" name="CuadroTexto 13">
          <a:extLst>
            <a:ext uri="{FF2B5EF4-FFF2-40B4-BE49-F238E27FC236}">
              <a16:creationId xmlns:a16="http://schemas.microsoft.com/office/drawing/2014/main" id="{986AF745-9A66-4A6D-942C-A853E2AC1DC9}"/>
            </a:ext>
          </a:extLst>
        </xdr:cNvPr>
        <xdr:cNvSpPr txBox="1"/>
      </xdr:nvSpPr>
      <xdr:spPr>
        <a:xfrm>
          <a:off x="4242289" y="4457701"/>
          <a:ext cx="698989" cy="6652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2400" b="1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19</a:t>
          </a:r>
        </a:p>
        <a:p>
          <a:pPr algn="ctr"/>
          <a:r>
            <a:rPr lang="es-MX" sz="800" b="1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en total</a:t>
          </a:r>
        </a:p>
      </xdr:txBody>
    </xdr:sp>
    <xdr:clientData/>
  </xdr:twoCellAnchor>
  <xdr:twoCellAnchor>
    <xdr:from>
      <xdr:col>9</xdr:col>
      <xdr:colOff>688728</xdr:colOff>
      <xdr:row>41</xdr:row>
      <xdr:rowOff>51289</xdr:rowOff>
    </xdr:from>
    <xdr:to>
      <xdr:col>11</xdr:col>
      <xdr:colOff>73267</xdr:colOff>
      <xdr:row>48</xdr:row>
      <xdr:rowOff>58616</xdr:rowOff>
    </xdr:to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75050CFD-F464-4AD3-832B-2447EE8E8078}"/>
            </a:ext>
          </a:extLst>
        </xdr:cNvPr>
        <xdr:cNvSpPr txBox="1"/>
      </xdr:nvSpPr>
      <xdr:spPr>
        <a:xfrm>
          <a:off x="7108578" y="4404214"/>
          <a:ext cx="870439" cy="7407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2000" b="1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66%</a:t>
          </a:r>
        </a:p>
        <a:p>
          <a:pPr algn="ctr"/>
          <a:r>
            <a:rPr lang="es-MX" sz="800" b="1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adjudicado</a:t>
          </a:r>
        </a:p>
      </xdr:txBody>
    </xdr:sp>
    <xdr:clientData/>
  </xdr:twoCellAnchor>
  <xdr:twoCellAnchor>
    <xdr:from>
      <xdr:col>3</xdr:col>
      <xdr:colOff>542193</xdr:colOff>
      <xdr:row>47</xdr:row>
      <xdr:rowOff>73269</xdr:rowOff>
    </xdr:from>
    <xdr:to>
      <xdr:col>5</xdr:col>
      <xdr:colOff>241788</xdr:colOff>
      <xdr:row>52</xdr:row>
      <xdr:rowOff>29308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F293A466-14F4-49CB-B471-DE979286A453}"/>
            </a:ext>
          </a:extLst>
        </xdr:cNvPr>
        <xdr:cNvSpPr txBox="1"/>
      </xdr:nvSpPr>
      <xdr:spPr>
        <a:xfrm>
          <a:off x="2504343" y="5054844"/>
          <a:ext cx="1185495" cy="4799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050" b="1">
              <a:solidFill>
                <a:schemeClr val="accent1">
                  <a:lumMod val="75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conformaron</a:t>
          </a:r>
        </a:p>
        <a:p>
          <a:pPr algn="ctr"/>
          <a:r>
            <a:rPr lang="es-MX" sz="1050" b="1">
              <a:solidFill>
                <a:schemeClr val="accent1">
                  <a:lumMod val="75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19 licitantes</a:t>
          </a:r>
          <a:endParaRPr lang="es-MX" sz="1050" b="1" baseline="30000">
            <a:solidFill>
              <a:schemeClr val="accent1">
                <a:lumMod val="75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4</xdr:col>
      <xdr:colOff>65941</xdr:colOff>
      <xdr:row>43</xdr:row>
      <xdr:rowOff>80597</xdr:rowOff>
    </xdr:from>
    <xdr:to>
      <xdr:col>4</xdr:col>
      <xdr:colOff>725364</xdr:colOff>
      <xdr:row>47</xdr:row>
      <xdr:rowOff>43962</xdr:rowOff>
    </xdr:to>
    <xdr:sp macro="" textlink="">
      <xdr:nvSpPr>
        <xdr:cNvPr id="17" name="Flecha: a la derecha 16">
          <a:extLst>
            <a:ext uri="{FF2B5EF4-FFF2-40B4-BE49-F238E27FC236}">
              <a16:creationId xmlns:a16="http://schemas.microsoft.com/office/drawing/2014/main" id="{9FD6EB19-FF0A-4498-994E-878962ABAF2C}"/>
            </a:ext>
          </a:extLst>
        </xdr:cNvPr>
        <xdr:cNvSpPr/>
      </xdr:nvSpPr>
      <xdr:spPr>
        <a:xfrm>
          <a:off x="2771041" y="4643072"/>
          <a:ext cx="659423" cy="382465"/>
        </a:xfrm>
        <a:prstGeom prst="rightArrow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8</xdr:col>
      <xdr:colOff>49821</xdr:colOff>
      <xdr:row>43</xdr:row>
      <xdr:rowOff>86459</xdr:rowOff>
    </xdr:from>
    <xdr:to>
      <xdr:col>8</xdr:col>
      <xdr:colOff>709244</xdr:colOff>
      <xdr:row>47</xdr:row>
      <xdr:rowOff>49824</xdr:rowOff>
    </xdr:to>
    <xdr:sp macro="" textlink="">
      <xdr:nvSpPr>
        <xdr:cNvPr id="18" name="Flecha: a la derecha 17">
          <a:extLst>
            <a:ext uri="{FF2B5EF4-FFF2-40B4-BE49-F238E27FC236}">
              <a16:creationId xmlns:a16="http://schemas.microsoft.com/office/drawing/2014/main" id="{9B8A4AD7-69D7-4DF0-A139-C4C1D45517B0}"/>
            </a:ext>
          </a:extLst>
        </xdr:cNvPr>
        <xdr:cNvSpPr/>
      </xdr:nvSpPr>
      <xdr:spPr>
        <a:xfrm>
          <a:off x="5726721" y="4648934"/>
          <a:ext cx="659423" cy="382465"/>
        </a:xfrm>
        <a:prstGeom prst="rightArrow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592016</xdr:colOff>
      <xdr:row>40</xdr:row>
      <xdr:rowOff>57151</xdr:rowOff>
    </xdr:from>
    <xdr:to>
      <xdr:col>5</xdr:col>
      <xdr:colOff>249115</xdr:colOff>
      <xdr:row>43</xdr:row>
      <xdr:rowOff>49824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4A7788FA-2833-4B94-851D-11DDF21DBFB5}"/>
            </a:ext>
          </a:extLst>
        </xdr:cNvPr>
        <xdr:cNvSpPr txBox="1"/>
      </xdr:nvSpPr>
      <xdr:spPr>
        <a:xfrm>
          <a:off x="2554166" y="4305301"/>
          <a:ext cx="1142999" cy="3069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050" b="1">
              <a:solidFill>
                <a:schemeClr val="accent1">
                  <a:lumMod val="75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18 empresas</a:t>
          </a:r>
          <a:endParaRPr lang="es-MX" sz="1050" b="1" baseline="30000">
            <a:solidFill>
              <a:schemeClr val="accent1">
                <a:lumMod val="75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7</xdr:col>
      <xdr:colOff>575894</xdr:colOff>
      <xdr:row>39</xdr:row>
      <xdr:rowOff>41030</xdr:rowOff>
    </xdr:from>
    <xdr:to>
      <xdr:col>9</xdr:col>
      <xdr:colOff>232993</xdr:colOff>
      <xdr:row>43</xdr:row>
      <xdr:rowOff>95249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F107F3B1-2DC2-4A29-A6FB-135E0C7D6D6E}"/>
            </a:ext>
          </a:extLst>
        </xdr:cNvPr>
        <xdr:cNvSpPr txBox="1"/>
      </xdr:nvSpPr>
      <xdr:spPr>
        <a:xfrm>
          <a:off x="5509844" y="4184405"/>
          <a:ext cx="1142999" cy="473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050" b="1">
              <a:solidFill>
                <a:schemeClr val="accent1">
                  <a:lumMod val="75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emitieron propuestas</a:t>
          </a:r>
          <a:endParaRPr lang="es-MX" sz="1050" b="1" baseline="30000">
            <a:solidFill>
              <a:schemeClr val="accent1">
                <a:lumMod val="75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7</xdr:col>
      <xdr:colOff>552448</xdr:colOff>
      <xdr:row>48</xdr:row>
      <xdr:rowOff>2930</xdr:rowOff>
    </xdr:from>
    <xdr:to>
      <xdr:col>9</xdr:col>
      <xdr:colOff>209547</xdr:colOff>
      <xdr:row>52</xdr:row>
      <xdr:rowOff>57150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5278CFD2-EAC1-4D6B-B1B7-F2A4AAD9E4D5}"/>
            </a:ext>
          </a:extLst>
        </xdr:cNvPr>
        <xdr:cNvSpPr txBox="1"/>
      </xdr:nvSpPr>
      <xdr:spPr>
        <a:xfrm>
          <a:off x="5486398" y="5089280"/>
          <a:ext cx="1142999" cy="4733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050" b="1">
              <a:solidFill>
                <a:schemeClr val="accent1">
                  <a:lumMod val="75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para 29</a:t>
          </a:r>
          <a:r>
            <a:rPr lang="es-MX" sz="1050" b="1" baseline="0">
              <a:solidFill>
                <a:schemeClr val="accent1">
                  <a:lumMod val="75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áreas contractuales</a:t>
          </a:r>
          <a:endParaRPr lang="es-MX" sz="1050" b="1">
            <a:solidFill>
              <a:schemeClr val="accent1">
                <a:lumMod val="75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66675</xdr:colOff>
      <xdr:row>318</xdr:row>
      <xdr:rowOff>152400</xdr:rowOff>
    </xdr:from>
    <xdr:to>
      <xdr:col>16</xdr:col>
      <xdr:colOff>102042</xdr:colOff>
      <xdr:row>332</xdr:row>
      <xdr:rowOff>139340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48285F4-CE43-4A75-AA89-10932001E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sultados%20de%20la%20Ronda%202.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2.4"/>
      <sheetName val="B"/>
      <sheetName val="Resultados de la Ronda 2.4"/>
      <sheetName val="Hoja1"/>
    </sheetNames>
    <sheetDataSet>
      <sheetData sheetId="0"/>
      <sheetData sheetId="1">
        <row r="397">
          <cell r="A397" t="str">
            <v>R2L2-01</v>
          </cell>
          <cell r="E397">
            <v>0</v>
          </cell>
        </row>
        <row r="398">
          <cell r="A398" t="str">
            <v>R2L2-04</v>
          </cell>
          <cell r="E398">
            <v>11.549999999999997</v>
          </cell>
        </row>
        <row r="399">
          <cell r="A399" t="str">
            <v>R2L2-05</v>
          </cell>
          <cell r="E399">
            <v>6.9300000000000015</v>
          </cell>
        </row>
        <row r="400">
          <cell r="A400" t="str">
            <v>R2L2-07</v>
          </cell>
          <cell r="E400">
            <v>22.74</v>
          </cell>
        </row>
        <row r="401">
          <cell r="A401" t="str">
            <v>R2L2-08</v>
          </cell>
          <cell r="E401">
            <v>0</v>
          </cell>
        </row>
        <row r="402">
          <cell r="A402" t="str">
            <v>R2L2-09</v>
          </cell>
          <cell r="E402">
            <v>0</v>
          </cell>
        </row>
        <row r="403">
          <cell r="A403" t="str">
            <v>R2L2-10</v>
          </cell>
          <cell r="E403">
            <v>43.21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S44"/>
  <sheetViews>
    <sheetView showGridLines="0" tabSelected="1" view="pageBreakPreview" zoomScale="80" zoomScaleNormal="100" zoomScaleSheetLayoutView="80" zoomScalePageLayoutView="55" workbookViewId="0">
      <selection activeCell="H37" sqref="H37"/>
    </sheetView>
  </sheetViews>
  <sheetFormatPr baseColWidth="10" defaultRowHeight="14.25" x14ac:dyDescent="0.2"/>
  <cols>
    <col min="1" max="1" width="32.28515625" style="1" customWidth="1"/>
    <col min="2" max="2" width="13.28515625" style="1" bestFit="1" customWidth="1"/>
    <col min="3" max="10" width="17.7109375" style="1" customWidth="1"/>
    <col min="11" max="11" width="20.85546875" style="1" customWidth="1"/>
    <col min="12" max="17" width="17.7109375" style="1" customWidth="1"/>
    <col min="18" max="18" width="12.7109375" style="1" customWidth="1"/>
    <col min="19" max="19" width="14.28515625" style="1" customWidth="1"/>
    <col min="20" max="16384" width="11.42578125" style="1"/>
  </cols>
  <sheetData>
    <row r="1" spans="1:19" ht="0.75" customHeight="1" x14ac:dyDescent="0.2"/>
    <row r="2" spans="1:19" ht="30.75" customHeight="1" x14ac:dyDescent="0.4">
      <c r="G2" s="228" t="s">
        <v>358</v>
      </c>
      <c r="H2" s="228"/>
      <c r="I2" s="228"/>
      <c r="J2" s="228"/>
      <c r="K2" s="228"/>
      <c r="L2" s="228"/>
      <c r="M2" s="228"/>
    </row>
    <row r="3" spans="1:19" ht="14.25" customHeight="1" x14ac:dyDescent="0.4">
      <c r="G3" s="3"/>
      <c r="H3" s="3"/>
      <c r="I3" s="3"/>
      <c r="J3" s="3"/>
      <c r="K3" s="3"/>
      <c r="L3" s="3"/>
      <c r="M3" s="3"/>
    </row>
    <row r="4" spans="1:19" ht="26.25" x14ac:dyDescent="0.4">
      <c r="H4" s="2"/>
      <c r="I4" s="2"/>
      <c r="J4" s="3" t="s">
        <v>0</v>
      </c>
      <c r="K4" s="2"/>
      <c r="L4" s="2"/>
    </row>
    <row r="5" spans="1:19" ht="26.25" x14ac:dyDescent="0.4">
      <c r="H5" s="2"/>
      <c r="I5" s="2"/>
      <c r="J5" s="3" t="s">
        <v>1</v>
      </c>
      <c r="K5" s="2"/>
      <c r="L5" s="2"/>
    </row>
    <row r="6" spans="1:19" ht="26.25" x14ac:dyDescent="0.4">
      <c r="J6" s="3" t="s">
        <v>2</v>
      </c>
    </row>
    <row r="7" spans="1:19" ht="4.5" customHeight="1" x14ac:dyDescent="0.2"/>
    <row r="8" spans="1:19" ht="8.25" customHeight="1" x14ac:dyDescent="0.2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</row>
    <row r="9" spans="1:19" ht="49.5" customHeight="1" x14ac:dyDescent="0.2"/>
    <row r="10" spans="1:19" ht="29.25" customHeight="1" x14ac:dyDescent="0.2">
      <c r="C10" s="236" t="s">
        <v>3</v>
      </c>
      <c r="D10" s="237"/>
      <c r="E10" s="237"/>
      <c r="F10" s="237"/>
      <c r="G10" s="238"/>
    </row>
    <row r="11" spans="1:19" ht="29.25" customHeight="1" x14ac:dyDescent="0.2">
      <c r="C11" s="239" t="s">
        <v>4</v>
      </c>
      <c r="D11" s="240"/>
      <c r="E11" s="241">
        <v>42905</v>
      </c>
      <c r="F11" s="231"/>
      <c r="G11" s="232"/>
    </row>
    <row r="12" spans="1:19" ht="29.25" customHeight="1" x14ac:dyDescent="0.2">
      <c r="C12" s="229" t="s">
        <v>5</v>
      </c>
      <c r="D12" s="230"/>
      <c r="E12" s="242">
        <v>15</v>
      </c>
      <c r="F12" s="242"/>
      <c r="G12" s="243"/>
    </row>
    <row r="13" spans="1:19" ht="29.25" hidden="1" customHeight="1" x14ac:dyDescent="0.2">
      <c r="C13" s="229" t="s">
        <v>6</v>
      </c>
      <c r="D13" s="230"/>
      <c r="E13" s="233" t="s">
        <v>7</v>
      </c>
      <c r="F13" s="234"/>
      <c r="G13" s="235"/>
    </row>
    <row r="14" spans="1:19" ht="29.25" customHeight="1" x14ac:dyDescent="0.2">
      <c r="C14" s="229" t="s">
        <v>8</v>
      </c>
      <c r="D14" s="230"/>
      <c r="E14" s="233" t="s">
        <v>9</v>
      </c>
      <c r="F14" s="233"/>
      <c r="G14" s="248"/>
    </row>
    <row r="15" spans="1:19" ht="29.25" customHeight="1" x14ac:dyDescent="0.2">
      <c r="C15" s="229"/>
      <c r="D15" s="230"/>
      <c r="E15" s="231" t="s">
        <v>10</v>
      </c>
      <c r="F15" s="231"/>
      <c r="G15" s="232"/>
    </row>
    <row r="16" spans="1:19" ht="29.25" customHeight="1" x14ac:dyDescent="0.2">
      <c r="C16" s="229"/>
      <c r="D16" s="230"/>
      <c r="E16" s="249" t="s">
        <v>11</v>
      </c>
      <c r="F16" s="249"/>
      <c r="G16" s="250"/>
    </row>
    <row r="17" spans="1:19" ht="29.25" customHeight="1" x14ac:dyDescent="0.2">
      <c r="C17" s="229" t="s">
        <v>12</v>
      </c>
      <c r="D17" s="230"/>
      <c r="E17" s="251" t="s">
        <v>13</v>
      </c>
      <c r="F17" s="251"/>
      <c r="G17" s="252"/>
    </row>
    <row r="18" spans="1:19" ht="29.25" customHeight="1" x14ac:dyDescent="0.2">
      <c r="C18" s="229"/>
      <c r="D18" s="230"/>
      <c r="E18" s="253" t="s">
        <v>14</v>
      </c>
      <c r="F18" s="253"/>
      <c r="G18" s="254"/>
    </row>
    <row r="19" spans="1:19" ht="29.25" customHeight="1" x14ac:dyDescent="0.2">
      <c r="C19" s="229" t="s">
        <v>15</v>
      </c>
      <c r="D19" s="230"/>
      <c r="E19" s="231" t="s">
        <v>16</v>
      </c>
      <c r="F19" s="231"/>
      <c r="G19" s="232"/>
    </row>
    <row r="20" spans="1:19" s="5" customFormat="1" ht="29.25" customHeight="1" x14ac:dyDescent="0.2">
      <c r="B20" s="1"/>
      <c r="C20" s="229"/>
      <c r="D20" s="230"/>
      <c r="E20" s="231" t="s">
        <v>17</v>
      </c>
      <c r="F20" s="231"/>
      <c r="G20" s="232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</row>
    <row r="21" spans="1:19" s="5" customFormat="1" ht="29.25" customHeight="1" x14ac:dyDescent="0.2">
      <c r="B21" s="1"/>
      <c r="C21" s="229"/>
      <c r="D21" s="230"/>
      <c r="E21" s="231" t="s">
        <v>18</v>
      </c>
      <c r="F21" s="231"/>
      <c r="G21" s="232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</row>
    <row r="22" spans="1:19" s="5" customFormat="1" ht="29.25" customHeight="1" x14ac:dyDescent="0.2">
      <c r="B22" s="1"/>
      <c r="C22" s="244" t="s">
        <v>19</v>
      </c>
      <c r="D22" s="245"/>
      <c r="E22" s="246" t="s">
        <v>20</v>
      </c>
      <c r="F22" s="246"/>
      <c r="G22" s="247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</row>
    <row r="23" spans="1:19" s="5" customFormat="1" ht="43.5" customHeight="1" x14ac:dyDescent="0.2">
      <c r="A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</row>
    <row r="24" spans="1:19" ht="21" customHeight="1" x14ac:dyDescent="0.2">
      <c r="A24" s="7" t="s">
        <v>21</v>
      </c>
      <c r="B24" s="8" t="s">
        <v>22</v>
      </c>
      <c r="C24" s="8" t="s">
        <v>74</v>
      </c>
      <c r="D24" s="8" t="s">
        <v>75</v>
      </c>
      <c r="E24" s="8" t="s">
        <v>76</v>
      </c>
      <c r="F24" s="8" t="s">
        <v>77</v>
      </c>
      <c r="G24" s="8" t="s">
        <v>78</v>
      </c>
      <c r="H24" s="8" t="s">
        <v>79</v>
      </c>
      <c r="I24" s="8" t="s">
        <v>80</v>
      </c>
      <c r="J24" s="8" t="s">
        <v>81</v>
      </c>
      <c r="K24" s="8" t="s">
        <v>82</v>
      </c>
      <c r="L24" s="8" t="s">
        <v>83</v>
      </c>
      <c r="M24" s="8" t="s">
        <v>84</v>
      </c>
      <c r="N24" s="8" t="s">
        <v>85</v>
      </c>
      <c r="O24" s="8" t="s">
        <v>86</v>
      </c>
      <c r="P24" s="8" t="s">
        <v>87</v>
      </c>
      <c r="Q24" s="8" t="s">
        <v>88</v>
      </c>
      <c r="R24" s="7" t="s">
        <v>23</v>
      </c>
      <c r="S24" s="9" t="s">
        <v>24</v>
      </c>
    </row>
    <row r="25" spans="1:19" ht="123.75" customHeight="1" x14ac:dyDescent="0.2">
      <c r="A25" s="10" t="s">
        <v>59</v>
      </c>
      <c r="B25" s="11"/>
      <c r="C25" s="12" t="s">
        <v>60</v>
      </c>
      <c r="D25" s="11" t="s">
        <v>60</v>
      </c>
      <c r="E25" s="12" t="s">
        <v>60</v>
      </c>
      <c r="F25" s="11" t="s">
        <v>60</v>
      </c>
      <c r="G25" s="12" t="s">
        <v>9</v>
      </c>
      <c r="H25" s="11" t="s">
        <v>11</v>
      </c>
      <c r="I25" s="12" t="s">
        <v>11</v>
      </c>
      <c r="J25" s="11" t="s">
        <v>11</v>
      </c>
      <c r="K25" s="12" t="s">
        <v>11</v>
      </c>
      <c r="L25" s="11" t="s">
        <v>11</v>
      </c>
      <c r="M25" s="12" t="s">
        <v>11</v>
      </c>
      <c r="N25" s="11" t="s">
        <v>11</v>
      </c>
      <c r="O25" s="12" t="s">
        <v>11</v>
      </c>
      <c r="P25" s="11" t="s">
        <v>11</v>
      </c>
      <c r="Q25" s="12" t="s">
        <v>11</v>
      </c>
      <c r="R25" s="13"/>
      <c r="S25" s="14"/>
    </row>
    <row r="26" spans="1:19" ht="120" customHeight="1" x14ac:dyDescent="0.2">
      <c r="A26" s="15" t="s">
        <v>25</v>
      </c>
      <c r="B26" s="16"/>
      <c r="C26" s="17" t="s">
        <v>72</v>
      </c>
      <c r="D26" s="16" t="s">
        <v>26</v>
      </c>
      <c r="E26" s="17" t="s">
        <v>61</v>
      </c>
      <c r="F26" s="16" t="s">
        <v>62</v>
      </c>
      <c r="G26" s="17" t="s">
        <v>63</v>
      </c>
      <c r="H26" s="16" t="s">
        <v>64</v>
      </c>
      <c r="I26" s="17" t="s">
        <v>63</v>
      </c>
      <c r="J26" s="16" t="s">
        <v>63</v>
      </c>
      <c r="K26" s="17" t="s">
        <v>65</v>
      </c>
      <c r="L26" s="16" t="s">
        <v>66</v>
      </c>
      <c r="M26" s="17" t="s">
        <v>67</v>
      </c>
      <c r="N26" s="16" t="s">
        <v>68</v>
      </c>
      <c r="O26" s="17" t="s">
        <v>69</v>
      </c>
      <c r="P26" s="16" t="s">
        <v>70</v>
      </c>
      <c r="Q26" s="17" t="s">
        <v>63</v>
      </c>
      <c r="R26" s="18"/>
      <c r="S26" s="19"/>
    </row>
    <row r="27" spans="1:19" ht="50.25" customHeight="1" x14ac:dyDescent="0.2">
      <c r="A27" s="15" t="s">
        <v>106</v>
      </c>
      <c r="B27" s="16"/>
      <c r="C27" s="17" t="s">
        <v>58</v>
      </c>
      <c r="D27" s="16" t="s">
        <v>58</v>
      </c>
      <c r="E27" s="17" t="s">
        <v>58</v>
      </c>
      <c r="F27" s="16" t="s">
        <v>27</v>
      </c>
      <c r="G27" s="17" t="s">
        <v>18</v>
      </c>
      <c r="H27" s="16" t="s">
        <v>16</v>
      </c>
      <c r="I27" s="17" t="s">
        <v>16</v>
      </c>
      <c r="J27" s="16" t="s">
        <v>16</v>
      </c>
      <c r="K27" s="17" t="s">
        <v>16</v>
      </c>
      <c r="L27" s="16" t="s">
        <v>16</v>
      </c>
      <c r="M27" s="17" t="s">
        <v>16</v>
      </c>
      <c r="N27" s="16" t="s">
        <v>16</v>
      </c>
      <c r="O27" s="17" t="s">
        <v>28</v>
      </c>
      <c r="P27" s="16" t="s">
        <v>28</v>
      </c>
      <c r="Q27" s="17" t="s">
        <v>18</v>
      </c>
      <c r="R27" s="18"/>
      <c r="S27" s="19"/>
    </row>
    <row r="28" spans="1:19" ht="30.75" customHeight="1" x14ac:dyDescent="0.2">
      <c r="A28" s="15" t="s">
        <v>29</v>
      </c>
      <c r="B28" s="16" t="s">
        <v>107</v>
      </c>
      <c r="C28" s="20">
        <v>544.43499999999995</v>
      </c>
      <c r="D28" s="21">
        <v>548.70799999999997</v>
      </c>
      <c r="E28" s="20">
        <v>546.37300000000005</v>
      </c>
      <c r="F28" s="21">
        <v>556.79999999999995</v>
      </c>
      <c r="G28" s="20">
        <v>824.5</v>
      </c>
      <c r="H28" s="21">
        <v>559.28399999999999</v>
      </c>
      <c r="I28" s="20">
        <v>590.77700000000004</v>
      </c>
      <c r="J28" s="21">
        <v>585.96900000000005</v>
      </c>
      <c r="K28" s="20">
        <v>562.33000000000004</v>
      </c>
      <c r="L28" s="21">
        <v>532.63199999999995</v>
      </c>
      <c r="M28" s="20">
        <v>532.74199999999996</v>
      </c>
      <c r="N28" s="21">
        <v>521.11699999999996</v>
      </c>
      <c r="O28" s="20">
        <v>564.60199999999998</v>
      </c>
      <c r="P28" s="21">
        <v>466.387</v>
      </c>
      <c r="Q28" s="20">
        <v>971.56700000000001</v>
      </c>
      <c r="R28" s="22">
        <f>SUM(C28:Q28)</f>
        <v>8908.223</v>
      </c>
      <c r="S28" s="23">
        <f>AVERAGE(C28:Q28)</f>
        <v>593.88153333333332</v>
      </c>
    </row>
    <row r="29" spans="1:19" ht="30.75" customHeight="1" x14ac:dyDescent="0.2">
      <c r="A29" s="15" t="s">
        <v>30</v>
      </c>
      <c r="B29" s="16" t="s">
        <v>31</v>
      </c>
      <c r="C29" s="20">
        <v>73</v>
      </c>
      <c r="D29" s="21">
        <v>100</v>
      </c>
      <c r="E29" s="20">
        <v>97</v>
      </c>
      <c r="F29" s="21">
        <v>99</v>
      </c>
      <c r="G29" s="20">
        <v>88</v>
      </c>
      <c r="H29" s="21">
        <v>86</v>
      </c>
      <c r="I29" s="20">
        <v>100</v>
      </c>
      <c r="J29" s="21">
        <v>100</v>
      </c>
      <c r="K29" s="20">
        <v>100</v>
      </c>
      <c r="L29" s="21">
        <v>100</v>
      </c>
      <c r="M29" s="20">
        <v>100</v>
      </c>
      <c r="N29" s="21">
        <v>100</v>
      </c>
      <c r="O29" s="20">
        <v>100</v>
      </c>
      <c r="P29" s="21">
        <v>100</v>
      </c>
      <c r="Q29" s="20">
        <v>100</v>
      </c>
      <c r="R29" s="22" t="s">
        <v>32</v>
      </c>
      <c r="S29" s="23"/>
    </row>
    <row r="30" spans="1:19" ht="30.75" customHeight="1" x14ac:dyDescent="0.2">
      <c r="A30" s="15" t="s">
        <v>33</v>
      </c>
      <c r="B30" s="16" t="s">
        <v>34</v>
      </c>
      <c r="C30" s="20" t="s">
        <v>35</v>
      </c>
      <c r="D30" s="21" t="s">
        <v>36</v>
      </c>
      <c r="E30" s="20" t="s">
        <v>37</v>
      </c>
      <c r="F30" s="21" t="s">
        <v>38</v>
      </c>
      <c r="G30" s="20" t="s">
        <v>39</v>
      </c>
      <c r="H30" s="21" t="s">
        <v>40</v>
      </c>
      <c r="I30" s="20" t="s">
        <v>41</v>
      </c>
      <c r="J30" s="21" t="s">
        <v>42</v>
      </c>
      <c r="K30" s="20" t="s">
        <v>43</v>
      </c>
      <c r="L30" s="21" t="s">
        <v>44</v>
      </c>
      <c r="M30" s="20" t="s">
        <v>45</v>
      </c>
      <c r="N30" s="21" t="s">
        <v>46</v>
      </c>
      <c r="O30" s="20" t="s">
        <v>47</v>
      </c>
      <c r="P30" s="21" t="s">
        <v>48</v>
      </c>
      <c r="Q30" s="20" t="s">
        <v>49</v>
      </c>
      <c r="R30" s="22" t="s">
        <v>71</v>
      </c>
      <c r="S30" s="23"/>
    </row>
    <row r="31" spans="1:19" ht="30.75" customHeight="1" x14ac:dyDescent="0.2">
      <c r="A31" s="15" t="s">
        <v>50</v>
      </c>
      <c r="B31" s="16" t="s">
        <v>51</v>
      </c>
      <c r="C31" s="24">
        <v>138.6</v>
      </c>
      <c r="D31" s="25">
        <v>280.39999999999998</v>
      </c>
      <c r="E31" s="24">
        <v>385.3</v>
      </c>
      <c r="F31" s="25">
        <v>403.9</v>
      </c>
      <c r="G31" s="24">
        <v>466.1</v>
      </c>
      <c r="H31" s="25">
        <v>217.4</v>
      </c>
      <c r="I31" s="24">
        <v>66.2</v>
      </c>
      <c r="J31" s="25">
        <v>162.69999999999999</v>
      </c>
      <c r="K31" s="24">
        <v>252.5</v>
      </c>
      <c r="L31" s="25">
        <v>209.4</v>
      </c>
      <c r="M31" s="24">
        <v>426.2</v>
      </c>
      <c r="N31" s="25">
        <v>409.1</v>
      </c>
      <c r="O31" s="24">
        <v>212.9</v>
      </c>
      <c r="P31" s="25">
        <v>207.3</v>
      </c>
      <c r="Q31" s="24">
        <v>188.4</v>
      </c>
      <c r="R31" s="18">
        <f t="shared" ref="R31:R33" si="0">SUM(C31:Q31)</f>
        <v>4026.4</v>
      </c>
      <c r="S31" s="19">
        <f t="shared" ref="S31:S33" si="1">AVERAGE(C31:Q31)</f>
        <v>268.42666666666668</v>
      </c>
    </row>
    <row r="32" spans="1:19" ht="30.75" customHeight="1" x14ac:dyDescent="0.2">
      <c r="A32" s="15" t="s">
        <v>52</v>
      </c>
      <c r="B32" s="25" t="s">
        <v>51</v>
      </c>
      <c r="C32" s="24">
        <v>51.8</v>
      </c>
      <c r="D32" s="25">
        <v>99.205632789999996</v>
      </c>
      <c r="E32" s="24">
        <v>133.12918330000002</v>
      </c>
      <c r="F32" s="25">
        <v>165.26600114999999</v>
      </c>
      <c r="G32" s="24">
        <v>122.38330834999999</v>
      </c>
      <c r="H32" s="25">
        <v>65.3</v>
      </c>
      <c r="I32" s="24">
        <v>19.236111889999997</v>
      </c>
      <c r="J32" s="25">
        <v>51.250383959999994</v>
      </c>
      <c r="K32" s="24">
        <v>58.752140760000003</v>
      </c>
      <c r="L32" s="25">
        <v>60.633398579999998</v>
      </c>
      <c r="M32" s="24">
        <v>106.71083880999998</v>
      </c>
      <c r="N32" s="25">
        <v>167</v>
      </c>
      <c r="O32" s="24">
        <v>79.5</v>
      </c>
      <c r="P32" s="25">
        <v>76.2</v>
      </c>
      <c r="Q32" s="24">
        <v>32.1</v>
      </c>
      <c r="R32" s="18">
        <f t="shared" si="0"/>
        <v>1288.4669995899999</v>
      </c>
      <c r="S32" s="19">
        <f t="shared" si="1"/>
        <v>85.897799972666661</v>
      </c>
    </row>
    <row r="33" spans="1:19" ht="30" x14ac:dyDescent="0.2">
      <c r="A33" s="26" t="s">
        <v>53</v>
      </c>
      <c r="B33" s="27" t="s">
        <v>54</v>
      </c>
      <c r="C33" s="28">
        <v>4200</v>
      </c>
      <c r="D33" s="29">
        <v>4200</v>
      </c>
      <c r="E33" s="28">
        <v>4200</v>
      </c>
      <c r="F33" s="29">
        <v>4200</v>
      </c>
      <c r="G33" s="28">
        <v>2400</v>
      </c>
      <c r="H33" s="29">
        <v>1700</v>
      </c>
      <c r="I33" s="28">
        <v>2700</v>
      </c>
      <c r="J33" s="29">
        <v>2600</v>
      </c>
      <c r="K33" s="28">
        <v>2500</v>
      </c>
      <c r="L33" s="29">
        <v>2400</v>
      </c>
      <c r="M33" s="28">
        <v>2400</v>
      </c>
      <c r="N33" s="29">
        <v>2400</v>
      </c>
      <c r="O33" s="28">
        <v>2600</v>
      </c>
      <c r="P33" s="29">
        <v>4700</v>
      </c>
      <c r="Q33" s="28">
        <v>2700</v>
      </c>
      <c r="R33" s="30">
        <f t="shared" si="0"/>
        <v>45900</v>
      </c>
      <c r="S33" s="31">
        <f t="shared" si="1"/>
        <v>3060</v>
      </c>
    </row>
    <row r="34" spans="1:19" ht="21.75" customHeight="1" x14ac:dyDescent="0.2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</row>
    <row r="35" spans="1:19" ht="57" customHeight="1" x14ac:dyDescent="0.2">
      <c r="A35" s="33" t="s">
        <v>89</v>
      </c>
      <c r="B35" s="34"/>
      <c r="C35" s="35" t="s">
        <v>90</v>
      </c>
      <c r="D35" s="36" t="s">
        <v>92</v>
      </c>
      <c r="E35" s="35" t="s">
        <v>90</v>
      </c>
      <c r="F35" s="36" t="s">
        <v>90</v>
      </c>
      <c r="G35" s="35" t="s">
        <v>90</v>
      </c>
      <c r="H35" s="36" t="s">
        <v>94</v>
      </c>
      <c r="I35" s="35" t="s">
        <v>95</v>
      </c>
      <c r="J35" s="36" t="s">
        <v>96</v>
      </c>
      <c r="K35" s="35" t="s">
        <v>97</v>
      </c>
      <c r="L35" s="36" t="s">
        <v>98</v>
      </c>
      <c r="M35" s="35" t="s">
        <v>99</v>
      </c>
      <c r="N35" s="36" t="s">
        <v>100</v>
      </c>
      <c r="O35" s="35" t="s">
        <v>90</v>
      </c>
      <c r="P35" s="36" t="s">
        <v>102</v>
      </c>
      <c r="Q35" s="37" t="s">
        <v>101</v>
      </c>
      <c r="R35" s="36"/>
      <c r="S35" s="37"/>
    </row>
    <row r="36" spans="1:19" ht="30" x14ac:dyDescent="0.2">
      <c r="A36" s="38" t="s">
        <v>105</v>
      </c>
      <c r="B36" s="39"/>
      <c r="C36" s="40" t="s">
        <v>91</v>
      </c>
      <c r="D36" s="41">
        <v>2</v>
      </c>
      <c r="E36" s="40" t="s">
        <v>91</v>
      </c>
      <c r="F36" s="41" t="s">
        <v>91</v>
      </c>
      <c r="G36" s="40" t="s">
        <v>91</v>
      </c>
      <c r="H36" s="41">
        <v>4</v>
      </c>
      <c r="I36" s="40">
        <v>5</v>
      </c>
      <c r="J36" s="41">
        <v>1</v>
      </c>
      <c r="K36" s="40">
        <v>6</v>
      </c>
      <c r="L36" s="41">
        <v>5</v>
      </c>
      <c r="M36" s="40">
        <v>2</v>
      </c>
      <c r="N36" s="41">
        <v>1</v>
      </c>
      <c r="O36" s="40" t="s">
        <v>91</v>
      </c>
      <c r="P36" s="41">
        <v>1</v>
      </c>
      <c r="Q36" s="42">
        <v>1</v>
      </c>
      <c r="R36" s="41">
        <f>+SUM(C36:Q36)</f>
        <v>28</v>
      </c>
      <c r="S36" s="43">
        <f>AVERAGE(C36:Q36)</f>
        <v>2.8</v>
      </c>
    </row>
    <row r="37" spans="1:19" ht="21" customHeight="1" x14ac:dyDescent="0.2">
      <c r="A37" s="44" t="s">
        <v>93</v>
      </c>
      <c r="B37" s="45" t="s">
        <v>31</v>
      </c>
      <c r="C37" s="46" t="s">
        <v>91</v>
      </c>
      <c r="D37" s="47">
        <v>57.92</v>
      </c>
      <c r="E37" s="46" t="s">
        <v>91</v>
      </c>
      <c r="F37" s="47" t="s">
        <v>91</v>
      </c>
      <c r="G37" s="46" t="s">
        <v>91</v>
      </c>
      <c r="H37" s="47">
        <v>65.19</v>
      </c>
      <c r="I37" s="48">
        <v>75</v>
      </c>
      <c r="J37" s="49">
        <v>20.100000000000001</v>
      </c>
      <c r="K37" s="48">
        <v>75</v>
      </c>
      <c r="L37" s="49">
        <v>75</v>
      </c>
      <c r="M37" s="46">
        <v>62.28</v>
      </c>
      <c r="N37" s="49">
        <v>75</v>
      </c>
      <c r="O37" s="46" t="s">
        <v>91</v>
      </c>
      <c r="P37" s="47">
        <v>37.270000000000003</v>
      </c>
      <c r="Q37" s="50">
        <v>30.11</v>
      </c>
      <c r="R37" s="47"/>
      <c r="S37" s="51">
        <f>AVERAGE(C37:Q37)</f>
        <v>57.286999999999999</v>
      </c>
    </row>
    <row r="38" spans="1:19" ht="21.75" customHeight="1" x14ac:dyDescent="0.2">
      <c r="A38" s="44" t="s">
        <v>103</v>
      </c>
      <c r="B38" s="45"/>
      <c r="C38" s="46" t="s">
        <v>91</v>
      </c>
      <c r="D38" s="47">
        <v>1</v>
      </c>
      <c r="E38" s="46" t="s">
        <v>91</v>
      </c>
      <c r="F38" s="47" t="s">
        <v>91</v>
      </c>
      <c r="G38" s="46" t="s">
        <v>91</v>
      </c>
      <c r="H38" s="47">
        <v>1</v>
      </c>
      <c r="I38" s="46">
        <v>1.5</v>
      </c>
      <c r="J38" s="47">
        <v>0</v>
      </c>
      <c r="K38" s="46">
        <v>1.5</v>
      </c>
      <c r="L38" s="47">
        <v>1.5</v>
      </c>
      <c r="M38" s="46">
        <v>0</v>
      </c>
      <c r="N38" s="47">
        <v>1</v>
      </c>
      <c r="O38" s="46" t="s">
        <v>91</v>
      </c>
      <c r="P38" s="47">
        <v>0</v>
      </c>
      <c r="Q38" s="50">
        <v>0</v>
      </c>
      <c r="R38" s="47"/>
      <c r="S38" s="43">
        <f>AVERAGE(C38:Q38)</f>
        <v>0.75</v>
      </c>
    </row>
    <row r="39" spans="1:19" ht="21.75" customHeight="1" x14ac:dyDescent="0.2">
      <c r="A39" s="26" t="s">
        <v>108</v>
      </c>
      <c r="B39" s="52" t="s">
        <v>73</v>
      </c>
      <c r="C39" s="53"/>
      <c r="D39" s="54"/>
      <c r="E39" s="53"/>
      <c r="F39" s="54"/>
      <c r="G39" s="53"/>
      <c r="H39" s="54"/>
      <c r="I39" s="53"/>
      <c r="J39" s="54"/>
      <c r="K39" s="56">
        <v>30003333.329999998</v>
      </c>
      <c r="L39" s="54"/>
      <c r="M39" s="53"/>
      <c r="N39" s="54"/>
      <c r="O39" s="53"/>
      <c r="P39" s="54"/>
      <c r="Q39" s="55"/>
      <c r="R39" s="224">
        <f>+SUM(C39:Q39)</f>
        <v>30003333.329999998</v>
      </c>
      <c r="S39" s="225">
        <f>+AVERAGE(C39:Q39)</f>
        <v>30003333.329999998</v>
      </c>
    </row>
    <row r="40" spans="1:19" ht="21.75" customHeight="1" x14ac:dyDescent="0.2"/>
    <row r="41" spans="1:19" x14ac:dyDescent="0.2">
      <c r="A41" s="6" t="s">
        <v>55</v>
      </c>
    </row>
    <row r="42" spans="1:19" x14ac:dyDescent="0.2">
      <c r="A42" s="6" t="s">
        <v>104</v>
      </c>
    </row>
    <row r="43" spans="1:19" x14ac:dyDescent="0.2">
      <c r="A43" s="6" t="s">
        <v>56</v>
      </c>
    </row>
    <row r="44" spans="1:19" x14ac:dyDescent="0.2">
      <c r="A44" s="6" t="s">
        <v>57</v>
      </c>
    </row>
  </sheetData>
  <mergeCells count="21">
    <mergeCell ref="C22:D22"/>
    <mergeCell ref="E22:G22"/>
    <mergeCell ref="C14:D16"/>
    <mergeCell ref="E14:G14"/>
    <mergeCell ref="E15:G15"/>
    <mergeCell ref="E16:G16"/>
    <mergeCell ref="C17:D18"/>
    <mergeCell ref="E17:G17"/>
    <mergeCell ref="E18:G18"/>
    <mergeCell ref="G2:M2"/>
    <mergeCell ref="C19:D21"/>
    <mergeCell ref="E19:G19"/>
    <mergeCell ref="E20:G20"/>
    <mergeCell ref="E21:G21"/>
    <mergeCell ref="C13:D13"/>
    <mergeCell ref="E13:G13"/>
    <mergeCell ref="C10:G10"/>
    <mergeCell ref="C11:D11"/>
    <mergeCell ref="E11:G11"/>
    <mergeCell ref="C12:D12"/>
    <mergeCell ref="E12:G12"/>
  </mergeCells>
  <pageMargins left="0.81892361111111112" right="0.50791666666666668" top="0.75" bottom="0.75" header="0.3" footer="0.3"/>
  <pageSetup scale="3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7"/>
  <sheetViews>
    <sheetView showGridLines="0" view="pageBreakPreview" zoomScale="80" zoomScaleNormal="100" zoomScaleSheetLayoutView="80" zoomScalePageLayoutView="70" workbookViewId="0">
      <selection activeCell="N42" sqref="N42"/>
    </sheetView>
  </sheetViews>
  <sheetFormatPr baseColWidth="10" defaultRowHeight="14.25" x14ac:dyDescent="0.2"/>
  <cols>
    <col min="1" max="1" width="40.42578125" style="1" customWidth="1"/>
    <col min="2" max="2" width="10.42578125" style="1" customWidth="1"/>
    <col min="3" max="3" width="20.85546875" style="1" customWidth="1"/>
    <col min="4" max="4" width="16" style="1" customWidth="1"/>
    <col min="5" max="5" width="17.42578125" style="1" customWidth="1"/>
    <col min="6" max="6" width="16.28515625" style="1" customWidth="1"/>
    <col min="7" max="8" width="16" style="1" customWidth="1"/>
    <col min="9" max="9" width="16.5703125" style="1" customWidth="1"/>
    <col min="10" max="11" width="16.140625" style="1" bestFit="1" customWidth="1"/>
    <col min="12" max="12" width="23.85546875" style="1" customWidth="1"/>
    <col min="13" max="14" width="19.85546875" style="1" bestFit="1" customWidth="1"/>
    <col min="15" max="16384" width="11.42578125" style="1"/>
  </cols>
  <sheetData>
    <row r="1" spans="1:14" ht="23.25" x14ac:dyDescent="0.35">
      <c r="B1" s="57"/>
      <c r="C1" s="272" t="s">
        <v>109</v>
      </c>
      <c r="D1" s="272"/>
      <c r="E1" s="272"/>
      <c r="F1" s="272"/>
      <c r="G1" s="272"/>
      <c r="H1" s="272"/>
      <c r="I1" s="272"/>
      <c r="J1" s="272"/>
      <c r="K1" s="272"/>
      <c r="L1" s="272"/>
    </row>
    <row r="2" spans="1:14" ht="23.25" x14ac:dyDescent="0.35">
      <c r="B2" s="272" t="s">
        <v>110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</row>
    <row r="3" spans="1:14" ht="23.25" x14ac:dyDescent="0.35">
      <c r="B3" s="272" t="s">
        <v>111</v>
      </c>
      <c r="C3" s="272"/>
      <c r="D3" s="272"/>
      <c r="E3" s="272"/>
      <c r="F3" s="272"/>
      <c r="G3" s="272"/>
      <c r="H3" s="272"/>
      <c r="I3" s="272"/>
      <c r="J3" s="272"/>
      <c r="K3" s="272"/>
      <c r="L3" s="272"/>
    </row>
    <row r="4" spans="1:14" ht="4.5" customHeight="1" x14ac:dyDescent="0.2"/>
    <row r="5" spans="1:14" ht="8.25" customHeight="1" x14ac:dyDescent="0.2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1:14" ht="25.5" customHeight="1" x14ac:dyDescent="0.2"/>
    <row r="7" spans="1:14" ht="23.25" customHeight="1" x14ac:dyDescent="0.2">
      <c r="B7" s="273" t="s">
        <v>3</v>
      </c>
      <c r="C7" s="274"/>
      <c r="D7" s="274"/>
      <c r="E7" s="274"/>
      <c r="F7" s="275"/>
    </row>
    <row r="8" spans="1:14" ht="23.25" customHeight="1" x14ac:dyDescent="0.2">
      <c r="B8" s="276" t="s">
        <v>4</v>
      </c>
      <c r="C8" s="277"/>
      <c r="D8" s="278">
        <v>42928</v>
      </c>
      <c r="E8" s="263"/>
      <c r="F8" s="264"/>
    </row>
    <row r="9" spans="1:14" ht="23.25" customHeight="1" x14ac:dyDescent="0.2">
      <c r="B9" s="259" t="s">
        <v>5</v>
      </c>
      <c r="C9" s="260"/>
      <c r="D9" s="265">
        <v>12</v>
      </c>
      <c r="E9" s="265"/>
      <c r="F9" s="266"/>
    </row>
    <row r="10" spans="1:14" ht="23.25" hidden="1" customHeight="1" x14ac:dyDescent="0.2">
      <c r="B10" s="259" t="s">
        <v>6</v>
      </c>
      <c r="C10" s="260"/>
      <c r="D10" s="267" t="s">
        <v>112</v>
      </c>
      <c r="E10" s="268"/>
      <c r="F10" s="269"/>
    </row>
    <row r="11" spans="1:14" ht="23.25" customHeight="1" x14ac:dyDescent="0.2">
      <c r="B11" s="259" t="s">
        <v>8</v>
      </c>
      <c r="C11" s="260"/>
      <c r="D11" s="263" t="s">
        <v>113</v>
      </c>
      <c r="E11" s="263"/>
      <c r="F11" s="264"/>
    </row>
    <row r="12" spans="1:14" ht="23.25" customHeight="1" x14ac:dyDescent="0.2">
      <c r="B12" s="259"/>
      <c r="C12" s="260"/>
      <c r="D12" s="270" t="s">
        <v>114</v>
      </c>
      <c r="E12" s="270"/>
      <c r="F12" s="271"/>
    </row>
    <row r="13" spans="1:14" ht="23.25" customHeight="1" x14ac:dyDescent="0.2">
      <c r="B13" s="259"/>
      <c r="C13" s="260"/>
      <c r="D13" s="263" t="s">
        <v>115</v>
      </c>
      <c r="E13" s="263"/>
      <c r="F13" s="264"/>
    </row>
    <row r="14" spans="1:14" x14ac:dyDescent="0.2">
      <c r="B14" s="259" t="s">
        <v>12</v>
      </c>
      <c r="C14" s="260"/>
      <c r="D14" s="261" t="s">
        <v>116</v>
      </c>
      <c r="E14" s="261"/>
      <c r="F14" s="262"/>
    </row>
    <row r="15" spans="1:14" x14ac:dyDescent="0.2">
      <c r="B15" s="259"/>
      <c r="C15" s="260"/>
      <c r="D15" s="261" t="s">
        <v>117</v>
      </c>
      <c r="E15" s="261"/>
      <c r="F15" s="262"/>
    </row>
    <row r="16" spans="1:14" x14ac:dyDescent="0.2">
      <c r="B16" s="259"/>
      <c r="C16" s="260"/>
      <c r="D16" s="261" t="s">
        <v>118</v>
      </c>
      <c r="E16" s="261"/>
      <c r="F16" s="262"/>
    </row>
    <row r="17" spans="1:14" ht="23.25" customHeight="1" x14ac:dyDescent="0.2">
      <c r="B17" s="259" t="s">
        <v>15</v>
      </c>
      <c r="C17" s="260"/>
      <c r="D17" s="263" t="s">
        <v>119</v>
      </c>
      <c r="E17" s="263"/>
      <c r="F17" s="264"/>
    </row>
    <row r="18" spans="1:14" ht="23.25" customHeight="1" x14ac:dyDescent="0.2">
      <c r="B18" s="259"/>
      <c r="C18" s="260"/>
      <c r="D18" s="263" t="s">
        <v>18</v>
      </c>
      <c r="E18" s="263"/>
      <c r="F18" s="264"/>
    </row>
    <row r="19" spans="1:14" ht="23.25" customHeight="1" x14ac:dyDescent="0.2">
      <c r="B19" s="255" t="s">
        <v>19</v>
      </c>
      <c r="C19" s="256"/>
      <c r="D19" s="257" t="s">
        <v>120</v>
      </c>
      <c r="E19" s="257"/>
      <c r="F19" s="258"/>
    </row>
    <row r="20" spans="1:14" ht="65.25" customHeight="1" x14ac:dyDescent="0.2"/>
    <row r="21" spans="1:14" ht="32.25" customHeight="1" x14ac:dyDescent="0.2">
      <c r="A21" s="58" t="s">
        <v>21</v>
      </c>
      <c r="B21" s="59" t="s">
        <v>22</v>
      </c>
      <c r="C21" s="59" t="s">
        <v>74</v>
      </c>
      <c r="D21" s="59" t="s">
        <v>75</v>
      </c>
      <c r="E21" s="59" t="s">
        <v>76</v>
      </c>
      <c r="F21" s="59" t="s">
        <v>77</v>
      </c>
      <c r="G21" s="59" t="s">
        <v>78</v>
      </c>
      <c r="H21" s="59" t="s">
        <v>79</v>
      </c>
      <c r="I21" s="59" t="s">
        <v>80</v>
      </c>
      <c r="J21" s="59" t="s">
        <v>81</v>
      </c>
      <c r="K21" s="59" t="s">
        <v>82</v>
      </c>
      <c r="L21" s="59" t="s">
        <v>83</v>
      </c>
      <c r="M21" s="60" t="s">
        <v>121</v>
      </c>
      <c r="N21" s="61" t="s">
        <v>122</v>
      </c>
    </row>
    <row r="22" spans="1:14" ht="15" x14ac:dyDescent="0.2">
      <c r="A22" s="62" t="s">
        <v>59</v>
      </c>
      <c r="B22" s="63"/>
      <c r="C22" s="64" t="s">
        <v>114</v>
      </c>
      <c r="D22" s="63" t="s">
        <v>114</v>
      </c>
      <c r="E22" s="64" t="s">
        <v>114</v>
      </c>
      <c r="F22" s="63" t="s">
        <v>114</v>
      </c>
      <c r="G22" s="64" t="s">
        <v>114</v>
      </c>
      <c r="H22" s="63" t="s">
        <v>114</v>
      </c>
      <c r="I22" s="64" t="s">
        <v>114</v>
      </c>
      <c r="J22" s="63" t="s">
        <v>114</v>
      </c>
      <c r="K22" s="64" t="s">
        <v>114</v>
      </c>
      <c r="L22" s="63" t="s">
        <v>11</v>
      </c>
      <c r="M22" s="65"/>
      <c r="N22" s="66"/>
    </row>
    <row r="23" spans="1:14" ht="71.25" x14ac:dyDescent="0.2">
      <c r="A23" s="67" t="s">
        <v>25</v>
      </c>
      <c r="B23" s="68"/>
      <c r="C23" s="69" t="s">
        <v>116</v>
      </c>
      <c r="D23" s="68" t="s">
        <v>116</v>
      </c>
      <c r="E23" s="69" t="s">
        <v>116</v>
      </c>
      <c r="F23" s="68" t="s">
        <v>116</v>
      </c>
      <c r="G23" s="69" t="s">
        <v>116</v>
      </c>
      <c r="H23" s="68" t="s">
        <v>116</v>
      </c>
      <c r="I23" s="69" t="s">
        <v>116</v>
      </c>
      <c r="J23" s="68" t="s">
        <v>123</v>
      </c>
      <c r="K23" s="69" t="s">
        <v>123</v>
      </c>
      <c r="L23" s="68" t="s">
        <v>124</v>
      </c>
      <c r="M23" s="70"/>
      <c r="N23" s="71"/>
    </row>
    <row r="24" spans="1:14" ht="15" x14ac:dyDescent="0.2">
      <c r="A24" s="67" t="s">
        <v>30</v>
      </c>
      <c r="B24" s="68" t="s">
        <v>31</v>
      </c>
      <c r="C24" s="72">
        <v>100</v>
      </c>
      <c r="D24" s="73">
        <v>100</v>
      </c>
      <c r="E24" s="72">
        <v>67</v>
      </c>
      <c r="F24" s="73">
        <v>87</v>
      </c>
      <c r="G24" s="72">
        <v>100</v>
      </c>
      <c r="H24" s="73">
        <v>97</v>
      </c>
      <c r="I24" s="72">
        <v>82</v>
      </c>
      <c r="J24" s="73">
        <v>100</v>
      </c>
      <c r="K24" s="72">
        <v>90</v>
      </c>
      <c r="L24" s="73">
        <v>77</v>
      </c>
      <c r="M24" s="74" t="s">
        <v>125</v>
      </c>
      <c r="N24" s="71"/>
    </row>
    <row r="25" spans="1:14" ht="28.5" x14ac:dyDescent="0.2">
      <c r="A25" s="67" t="s">
        <v>126</v>
      </c>
      <c r="B25" s="68"/>
      <c r="C25" s="69" t="s">
        <v>127</v>
      </c>
      <c r="D25" s="68" t="s">
        <v>127</v>
      </c>
      <c r="E25" s="69" t="s">
        <v>127</v>
      </c>
      <c r="F25" s="68" t="s">
        <v>128</v>
      </c>
      <c r="G25" s="69" t="s">
        <v>127</v>
      </c>
      <c r="H25" s="68" t="s">
        <v>128</v>
      </c>
      <c r="I25" s="69" t="s">
        <v>128</v>
      </c>
      <c r="J25" s="68" t="s">
        <v>128</v>
      </c>
      <c r="K25" s="69" t="s">
        <v>128</v>
      </c>
      <c r="L25" s="68" t="s">
        <v>129</v>
      </c>
      <c r="M25" s="70"/>
      <c r="N25" s="71"/>
    </row>
    <row r="26" spans="1:14" ht="16.5" x14ac:dyDescent="0.2">
      <c r="A26" s="67" t="s">
        <v>130</v>
      </c>
      <c r="B26" s="68"/>
      <c r="C26" s="69" t="s">
        <v>18</v>
      </c>
      <c r="D26" s="68" t="s">
        <v>18</v>
      </c>
      <c r="E26" s="69" t="s">
        <v>18</v>
      </c>
      <c r="F26" s="68" t="s">
        <v>18</v>
      </c>
      <c r="G26" s="69" t="s">
        <v>18</v>
      </c>
      <c r="H26" s="68" t="s">
        <v>18</v>
      </c>
      <c r="I26" s="69" t="s">
        <v>18</v>
      </c>
      <c r="J26" s="68" t="s">
        <v>18</v>
      </c>
      <c r="K26" s="69" t="s">
        <v>18</v>
      </c>
      <c r="L26" s="68" t="s">
        <v>131</v>
      </c>
      <c r="M26" s="70"/>
      <c r="N26" s="71"/>
    </row>
    <row r="27" spans="1:14" ht="16.5" x14ac:dyDescent="0.2">
      <c r="A27" s="67" t="s">
        <v>29</v>
      </c>
      <c r="B27" s="68" t="s">
        <v>132</v>
      </c>
      <c r="C27" s="72">
        <v>360.33</v>
      </c>
      <c r="D27" s="73">
        <v>374.63</v>
      </c>
      <c r="E27" s="72">
        <v>447.93</v>
      </c>
      <c r="F27" s="73">
        <v>440.31</v>
      </c>
      <c r="G27" s="72">
        <v>445</v>
      </c>
      <c r="H27" s="73">
        <v>479</v>
      </c>
      <c r="I27" s="72">
        <v>445</v>
      </c>
      <c r="J27" s="73">
        <v>416.11718675200001</v>
      </c>
      <c r="K27" s="72">
        <v>463.98904748400003</v>
      </c>
      <c r="L27" s="73">
        <v>347</v>
      </c>
      <c r="M27" s="74">
        <v>4219.3062342359999</v>
      </c>
      <c r="N27" s="75">
        <v>421.93062342359997</v>
      </c>
    </row>
    <row r="28" spans="1:14" ht="123" customHeight="1" x14ac:dyDescent="0.2">
      <c r="A28" s="67" t="s">
        <v>133</v>
      </c>
      <c r="B28" s="68"/>
      <c r="C28" s="72" t="s">
        <v>134</v>
      </c>
      <c r="D28" s="73"/>
      <c r="E28" s="72" t="s">
        <v>135</v>
      </c>
      <c r="F28" s="73" t="s">
        <v>136</v>
      </c>
      <c r="G28" s="72" t="s">
        <v>137</v>
      </c>
      <c r="H28" s="73" t="s">
        <v>138</v>
      </c>
      <c r="I28" s="72" t="s">
        <v>139</v>
      </c>
      <c r="J28" s="73"/>
      <c r="K28" s="72"/>
      <c r="L28" s="73" t="s">
        <v>140</v>
      </c>
      <c r="M28" s="74"/>
      <c r="N28" s="75"/>
    </row>
    <row r="29" spans="1:14" ht="15" x14ac:dyDescent="0.2">
      <c r="A29" s="67" t="s">
        <v>33</v>
      </c>
      <c r="B29" s="68" t="s">
        <v>34</v>
      </c>
      <c r="C29" s="76" t="s">
        <v>141</v>
      </c>
      <c r="D29" s="77" t="s">
        <v>142</v>
      </c>
      <c r="E29" s="76" t="s">
        <v>143</v>
      </c>
      <c r="F29" s="77" t="s">
        <v>144</v>
      </c>
      <c r="G29" s="76" t="s">
        <v>145</v>
      </c>
      <c r="H29" s="77" t="s">
        <v>146</v>
      </c>
      <c r="I29" s="76" t="s">
        <v>147</v>
      </c>
      <c r="J29" s="77" t="s">
        <v>148</v>
      </c>
      <c r="K29" s="76" t="s">
        <v>149</v>
      </c>
      <c r="L29" s="77" t="s">
        <v>150</v>
      </c>
      <c r="M29" s="78" t="s">
        <v>151</v>
      </c>
      <c r="N29" s="79"/>
    </row>
    <row r="30" spans="1:14" ht="15" x14ac:dyDescent="0.2">
      <c r="A30" s="67" t="s">
        <v>50</v>
      </c>
      <c r="B30" s="68" t="s">
        <v>51</v>
      </c>
      <c r="C30" s="76">
        <v>72.477599999999995</v>
      </c>
      <c r="D30" s="77">
        <v>65.882400000000004</v>
      </c>
      <c r="E30" s="76">
        <v>47.724499999999999</v>
      </c>
      <c r="F30" s="77">
        <v>44.025199999999998</v>
      </c>
      <c r="G30" s="76">
        <v>63.670999999999999</v>
      </c>
      <c r="H30" s="77">
        <v>109.4512</v>
      </c>
      <c r="I30" s="76">
        <v>93.978999999999999</v>
      </c>
      <c r="J30" s="77">
        <v>264.26940000000002</v>
      </c>
      <c r="K30" s="76">
        <v>197.10339999999999</v>
      </c>
      <c r="L30" s="77">
        <v>135.84200000000001</v>
      </c>
      <c r="M30" s="78">
        <v>1094.4257</v>
      </c>
      <c r="N30" s="79">
        <v>109.44257</v>
      </c>
    </row>
    <row r="31" spans="1:14" ht="15" x14ac:dyDescent="0.2">
      <c r="A31" s="67" t="s">
        <v>52</v>
      </c>
      <c r="B31" s="77" t="s">
        <v>51</v>
      </c>
      <c r="C31" s="76">
        <v>34.590000000000003</v>
      </c>
      <c r="D31" s="77">
        <v>22.58</v>
      </c>
      <c r="E31" s="76">
        <v>15.7</v>
      </c>
      <c r="F31" s="77">
        <v>18</v>
      </c>
      <c r="G31" s="76">
        <v>24.06</v>
      </c>
      <c r="H31" s="77">
        <v>43.3</v>
      </c>
      <c r="I31" s="76">
        <v>32.6</v>
      </c>
      <c r="J31" s="77">
        <v>57.4</v>
      </c>
      <c r="K31" s="76">
        <v>37.49</v>
      </c>
      <c r="L31" s="77">
        <v>29.09</v>
      </c>
      <c r="M31" s="78">
        <v>314.81</v>
      </c>
      <c r="N31" s="79">
        <v>31.481000000000002</v>
      </c>
    </row>
    <row r="32" spans="1:14" ht="16.5" x14ac:dyDescent="0.2">
      <c r="A32" s="67" t="s">
        <v>152</v>
      </c>
      <c r="B32" s="77" t="s">
        <v>51</v>
      </c>
      <c r="C32" s="76">
        <v>5.6500733186682357</v>
      </c>
      <c r="D32" s="77" t="s">
        <v>91</v>
      </c>
      <c r="E32" s="76">
        <v>7.5904387230815278</v>
      </c>
      <c r="F32" s="77">
        <v>35.815746367703234</v>
      </c>
      <c r="G32" s="76">
        <v>20.966314955957984</v>
      </c>
      <c r="H32" s="77">
        <v>8.7464404074904536</v>
      </c>
      <c r="I32" s="76">
        <v>70.376099296354397</v>
      </c>
      <c r="J32" s="77" t="s">
        <v>91</v>
      </c>
      <c r="K32" s="76" t="s">
        <v>91</v>
      </c>
      <c r="L32" s="77">
        <v>12.425557159452737</v>
      </c>
      <c r="M32" s="78">
        <v>161.57067022870859</v>
      </c>
      <c r="N32" s="79">
        <v>23.081524318386943</v>
      </c>
    </row>
    <row r="33" spans="1:16" ht="16.5" x14ac:dyDescent="0.2">
      <c r="A33" s="67" t="s">
        <v>153</v>
      </c>
      <c r="B33" s="77" t="s">
        <v>51</v>
      </c>
      <c r="C33" s="76">
        <v>0.12042223350258401</v>
      </c>
      <c r="D33" s="77" t="s">
        <v>91</v>
      </c>
      <c r="E33" s="76">
        <v>0.48844977607565498</v>
      </c>
      <c r="F33" s="77">
        <v>1.2923444763190588</v>
      </c>
      <c r="G33" s="76">
        <v>0.41385859674957853</v>
      </c>
      <c r="H33" s="77" t="s">
        <v>91</v>
      </c>
      <c r="I33" s="76">
        <v>2.3957856461536231</v>
      </c>
      <c r="J33" s="77" t="s">
        <v>91</v>
      </c>
      <c r="K33" s="76" t="s">
        <v>91</v>
      </c>
      <c r="L33" s="77">
        <v>1.7600768704990029</v>
      </c>
      <c r="M33" s="78">
        <v>6.4709375992995017</v>
      </c>
      <c r="N33" s="79">
        <v>1.0784895998832502</v>
      </c>
    </row>
    <row r="34" spans="1:16" ht="16.5" x14ac:dyDescent="0.2">
      <c r="A34" s="67" t="s">
        <v>154</v>
      </c>
      <c r="B34" s="77" t="s">
        <v>51</v>
      </c>
      <c r="C34" s="76">
        <v>0.40362220392663395</v>
      </c>
      <c r="D34" s="77" t="s">
        <v>91</v>
      </c>
      <c r="E34" s="76">
        <v>0.48844977607565498</v>
      </c>
      <c r="F34" s="77">
        <v>1.725036759658356</v>
      </c>
      <c r="G34" s="76">
        <v>0.66705549849435519</v>
      </c>
      <c r="H34" s="77" t="s">
        <v>91</v>
      </c>
      <c r="I34" s="76">
        <v>7.4298678984417723</v>
      </c>
      <c r="J34" s="77" t="s">
        <v>91</v>
      </c>
      <c r="K34" s="76" t="s">
        <v>91</v>
      </c>
      <c r="L34" s="77">
        <v>2.6139510998841837</v>
      </c>
      <c r="M34" s="78">
        <v>13.327983236480957</v>
      </c>
      <c r="N34" s="79">
        <v>2.221330539413493</v>
      </c>
    </row>
    <row r="35" spans="1:16" ht="16.5" x14ac:dyDescent="0.2">
      <c r="A35" s="67" t="s">
        <v>155</v>
      </c>
      <c r="B35" s="77" t="s">
        <v>51</v>
      </c>
      <c r="C35" s="76">
        <v>0.61476727786919905</v>
      </c>
      <c r="D35" s="77" t="s">
        <v>91</v>
      </c>
      <c r="E35" s="76">
        <v>0.48844977607565498</v>
      </c>
      <c r="F35" s="77">
        <v>1.9682403495040428</v>
      </c>
      <c r="G35" s="76">
        <v>1.1061711459475982</v>
      </c>
      <c r="H35" s="77">
        <v>0.54872654578322999</v>
      </c>
      <c r="I35" s="76">
        <v>7.8857649722400156</v>
      </c>
      <c r="J35" s="77" t="s">
        <v>91</v>
      </c>
      <c r="K35" s="76" t="s">
        <v>91</v>
      </c>
      <c r="L35" s="77">
        <v>2.6139510998841837</v>
      </c>
      <c r="M35" s="78">
        <v>15.226071167303925</v>
      </c>
      <c r="N35" s="79">
        <v>2.1751530239005605</v>
      </c>
    </row>
    <row r="36" spans="1:16" ht="42.75" x14ac:dyDescent="0.2">
      <c r="A36" s="80" t="s">
        <v>53</v>
      </c>
      <c r="B36" s="81" t="s">
        <v>54</v>
      </c>
      <c r="C36" s="82">
        <v>6000</v>
      </c>
      <c r="D36" s="83">
        <v>4000</v>
      </c>
      <c r="E36" s="82">
        <v>7500</v>
      </c>
      <c r="F36" s="83">
        <v>8300</v>
      </c>
      <c r="G36" s="82">
        <v>9300</v>
      </c>
      <c r="H36" s="83">
        <v>5100</v>
      </c>
      <c r="I36" s="82">
        <v>7800</v>
      </c>
      <c r="J36" s="83">
        <v>4500</v>
      </c>
      <c r="K36" s="82">
        <v>4000</v>
      </c>
      <c r="L36" s="83">
        <v>5900</v>
      </c>
      <c r="M36" s="84">
        <v>62400</v>
      </c>
      <c r="N36" s="85">
        <v>6240</v>
      </c>
    </row>
    <row r="38" spans="1:16" ht="28.5" x14ac:dyDescent="0.2">
      <c r="A38" s="86" t="s">
        <v>89</v>
      </c>
      <c r="B38" s="34"/>
      <c r="C38" s="87" t="s">
        <v>360</v>
      </c>
      <c r="D38" s="88"/>
      <c r="E38" s="87"/>
      <c r="F38" s="88" t="s">
        <v>359</v>
      </c>
      <c r="G38" s="87" t="s">
        <v>359</v>
      </c>
      <c r="H38" s="88"/>
      <c r="I38" s="87" t="s">
        <v>359</v>
      </c>
      <c r="J38" s="88" t="s">
        <v>359</v>
      </c>
      <c r="K38" s="87" t="s">
        <v>359</v>
      </c>
      <c r="L38" s="88" t="s">
        <v>359</v>
      </c>
      <c r="M38" s="89"/>
      <c r="N38" s="90"/>
      <c r="O38" s="91"/>
      <c r="P38" s="92"/>
    </row>
    <row r="39" spans="1:16" ht="24" customHeight="1" x14ac:dyDescent="0.2">
      <c r="A39" s="93" t="s">
        <v>105</v>
      </c>
      <c r="B39" s="39"/>
      <c r="C39" s="94">
        <v>1</v>
      </c>
      <c r="D39" s="95">
        <v>0</v>
      </c>
      <c r="E39" s="94">
        <v>0</v>
      </c>
      <c r="F39" s="95">
        <v>2</v>
      </c>
      <c r="G39" s="94">
        <v>2</v>
      </c>
      <c r="H39" s="95">
        <v>0</v>
      </c>
      <c r="I39" s="94">
        <v>3</v>
      </c>
      <c r="J39" s="95">
        <v>1</v>
      </c>
      <c r="K39" s="94">
        <v>1</v>
      </c>
      <c r="L39" s="95">
        <v>2</v>
      </c>
      <c r="M39" s="96">
        <v>12</v>
      </c>
      <c r="N39" s="97">
        <f>+AVERAGE(C39:L39)</f>
        <v>1.2</v>
      </c>
      <c r="O39" s="98"/>
      <c r="P39" s="92"/>
    </row>
    <row r="40" spans="1:16" ht="15.75" x14ac:dyDescent="0.2">
      <c r="A40" s="99" t="s">
        <v>156</v>
      </c>
      <c r="B40" s="100" t="s">
        <v>31</v>
      </c>
      <c r="C40" s="101">
        <v>3.91</v>
      </c>
      <c r="D40" s="102"/>
      <c r="E40" s="101"/>
      <c r="F40" s="102">
        <v>25</v>
      </c>
      <c r="G40" s="101">
        <v>16.96</v>
      </c>
      <c r="H40" s="102"/>
      <c r="I40" s="101">
        <v>25</v>
      </c>
      <c r="J40" s="102">
        <v>25</v>
      </c>
      <c r="K40" s="101">
        <v>25</v>
      </c>
      <c r="L40" s="102">
        <v>45</v>
      </c>
      <c r="M40" s="103"/>
      <c r="N40" s="97">
        <f>+AVERAGE(C40:L40)</f>
        <v>23.695714285714285</v>
      </c>
      <c r="O40" s="98"/>
      <c r="P40" s="92"/>
    </row>
    <row r="41" spans="1:16" ht="15.75" x14ac:dyDescent="0.2">
      <c r="A41" s="99" t="s">
        <v>103</v>
      </c>
      <c r="B41" s="100"/>
      <c r="C41" s="69">
        <v>1</v>
      </c>
      <c r="D41" s="104"/>
      <c r="E41" s="69"/>
      <c r="F41" s="104">
        <v>1.5</v>
      </c>
      <c r="G41" s="69">
        <v>0</v>
      </c>
      <c r="H41" s="104"/>
      <c r="I41" s="69">
        <v>1.5</v>
      </c>
      <c r="J41" s="104">
        <v>1.5</v>
      </c>
      <c r="K41" s="69">
        <v>1.5</v>
      </c>
      <c r="L41" s="104">
        <v>1.5</v>
      </c>
      <c r="M41" s="105"/>
      <c r="N41" s="97">
        <f>+AVERAGE(C41:L41)</f>
        <v>1.2142857142857142</v>
      </c>
      <c r="O41" s="98"/>
      <c r="P41" s="92"/>
    </row>
    <row r="42" spans="1:16" ht="16.5" x14ac:dyDescent="0.2">
      <c r="A42" s="106" t="s">
        <v>157</v>
      </c>
      <c r="B42" s="107" t="s">
        <v>73</v>
      </c>
      <c r="C42" s="108"/>
      <c r="D42" s="109"/>
      <c r="E42" s="108"/>
      <c r="F42" s="109"/>
      <c r="G42" s="108"/>
      <c r="H42" s="109"/>
      <c r="I42" s="110">
        <v>4130000</v>
      </c>
      <c r="J42" s="109"/>
      <c r="K42" s="111"/>
      <c r="L42" s="109"/>
      <c r="M42" s="112">
        <v>4130000</v>
      </c>
      <c r="N42" s="113">
        <v>4130000</v>
      </c>
      <c r="O42" s="98"/>
      <c r="P42" s="92"/>
    </row>
    <row r="43" spans="1:16" x14ac:dyDescent="0.2">
      <c r="A43" s="5" t="s">
        <v>158</v>
      </c>
      <c r="O43" s="92"/>
      <c r="P43" s="92"/>
    </row>
    <row r="44" spans="1:16" x14ac:dyDescent="0.2">
      <c r="A44" s="5" t="s">
        <v>159</v>
      </c>
    </row>
    <row r="45" spans="1:16" x14ac:dyDescent="0.2">
      <c r="A45" s="5"/>
    </row>
    <row r="46" spans="1:16" x14ac:dyDescent="0.2">
      <c r="A46" s="5" t="s">
        <v>160</v>
      </c>
    </row>
    <row r="47" spans="1:16" x14ac:dyDescent="0.2">
      <c r="A47" s="5" t="s">
        <v>57</v>
      </c>
    </row>
  </sheetData>
  <mergeCells count="23">
    <mergeCell ref="C1:L1"/>
    <mergeCell ref="B2:L2"/>
    <mergeCell ref="B3:L3"/>
    <mergeCell ref="B7:F7"/>
    <mergeCell ref="B8:C8"/>
    <mergeCell ref="D8:F8"/>
    <mergeCell ref="B9:C9"/>
    <mergeCell ref="D9:F9"/>
    <mergeCell ref="B10:C10"/>
    <mergeCell ref="D10:F10"/>
    <mergeCell ref="B11:C13"/>
    <mergeCell ref="D11:F11"/>
    <mergeCell ref="D12:F12"/>
    <mergeCell ref="D13:F13"/>
    <mergeCell ref="B19:C19"/>
    <mergeCell ref="D19:F19"/>
    <mergeCell ref="B14:C16"/>
    <mergeCell ref="D14:F14"/>
    <mergeCell ref="D15:F15"/>
    <mergeCell ref="D16:F16"/>
    <mergeCell ref="B17:C18"/>
    <mergeCell ref="D17:F17"/>
    <mergeCell ref="D18:F18"/>
  </mergeCells>
  <pageMargins left="0.90312499999999996" right="0.7" top="0.75" bottom="0.38839285714285715" header="0.3" footer="0.3"/>
  <pageSetup scale="4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47"/>
  <sheetViews>
    <sheetView showGridLines="0" showWhiteSpace="0" view="pageLayout" zoomScale="70" zoomScaleNormal="30" zoomScalePageLayoutView="70" workbookViewId="0">
      <selection activeCell="J47" sqref="J47"/>
    </sheetView>
  </sheetViews>
  <sheetFormatPr baseColWidth="10" defaultRowHeight="14.25" x14ac:dyDescent="0.2"/>
  <cols>
    <col min="1" max="1" width="23.85546875" style="1" customWidth="1"/>
    <col min="2" max="2" width="10.42578125" style="1" customWidth="1"/>
    <col min="3" max="14" width="11.7109375" style="1" customWidth="1"/>
    <col min="15" max="15" width="16.42578125" style="1" customWidth="1"/>
    <col min="16" max="16" width="11.7109375" style="1" customWidth="1"/>
    <col min="17" max="17" width="14.85546875" style="1" bestFit="1" customWidth="1"/>
    <col min="18" max="18" width="14.7109375" style="1" bestFit="1" customWidth="1"/>
    <col min="19" max="19" width="1.7109375" style="1" customWidth="1"/>
    <col min="20" max="16384" width="11.42578125" style="1"/>
  </cols>
  <sheetData>
    <row r="1" spans="1:18" ht="23.25" x14ac:dyDescent="0.35">
      <c r="B1" s="272" t="s">
        <v>295</v>
      </c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</row>
    <row r="2" spans="1:18" ht="23.25" x14ac:dyDescent="0.35">
      <c r="B2" s="272" t="s">
        <v>296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</row>
    <row r="3" spans="1:18" ht="23.25" x14ac:dyDescent="0.35">
      <c r="B3" s="272" t="s">
        <v>297</v>
      </c>
      <c r="C3" s="272"/>
      <c r="D3" s="272"/>
      <c r="E3" s="272"/>
      <c r="F3" s="272"/>
      <c r="G3" s="272"/>
      <c r="H3" s="272"/>
      <c r="I3" s="272"/>
      <c r="J3" s="272"/>
      <c r="K3" s="272"/>
      <c r="L3" s="272"/>
      <c r="M3" s="272"/>
      <c r="N3" s="272"/>
      <c r="O3" s="272"/>
      <c r="P3" s="272"/>
      <c r="Q3" s="272"/>
    </row>
    <row r="4" spans="1:18" ht="4.5" customHeight="1" x14ac:dyDescent="0.2"/>
    <row r="5" spans="1:18" ht="8.25" customHeight="1" x14ac:dyDescent="0.2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</row>
    <row r="6" spans="1:18" ht="12.75" customHeight="1" x14ac:dyDescent="0.2"/>
    <row r="7" spans="1:18" ht="19.5" customHeight="1" x14ac:dyDescent="0.2">
      <c r="B7" s="301" t="s">
        <v>3</v>
      </c>
      <c r="C7" s="302"/>
      <c r="D7" s="302"/>
      <c r="E7" s="302"/>
      <c r="F7" s="303"/>
    </row>
    <row r="8" spans="1:18" ht="19.5" customHeight="1" x14ac:dyDescent="0.2">
      <c r="B8" s="304" t="s">
        <v>4</v>
      </c>
      <c r="C8" s="305"/>
      <c r="D8" s="306">
        <v>42928</v>
      </c>
      <c r="E8" s="307"/>
      <c r="F8" s="308"/>
    </row>
    <row r="9" spans="1:18" ht="19.5" customHeight="1" x14ac:dyDescent="0.2">
      <c r="B9" s="284" t="s">
        <v>5</v>
      </c>
      <c r="C9" s="285"/>
      <c r="D9" s="292">
        <v>14</v>
      </c>
      <c r="E9" s="293"/>
      <c r="F9" s="294"/>
    </row>
    <row r="10" spans="1:18" ht="19.5" hidden="1" customHeight="1" x14ac:dyDescent="0.2">
      <c r="B10" s="284" t="s">
        <v>6</v>
      </c>
      <c r="C10" s="285"/>
      <c r="D10" s="295" t="s">
        <v>298</v>
      </c>
      <c r="E10" s="296"/>
      <c r="F10" s="297"/>
    </row>
    <row r="11" spans="1:18" ht="19.5" customHeight="1" x14ac:dyDescent="0.2">
      <c r="B11" s="298" t="s">
        <v>8</v>
      </c>
      <c r="C11" s="298"/>
      <c r="D11" s="290" t="s">
        <v>9</v>
      </c>
      <c r="E11" s="290"/>
      <c r="F11" s="291"/>
    </row>
    <row r="12" spans="1:18" ht="19.5" customHeight="1" x14ac:dyDescent="0.2">
      <c r="B12" s="298"/>
      <c r="C12" s="298"/>
      <c r="D12" s="299" t="s">
        <v>114</v>
      </c>
      <c r="E12" s="299"/>
      <c r="F12" s="300"/>
    </row>
    <row r="13" spans="1:18" ht="19.5" customHeight="1" x14ac:dyDescent="0.2">
      <c r="B13" s="298"/>
      <c r="C13" s="298"/>
      <c r="D13" s="290" t="s">
        <v>115</v>
      </c>
      <c r="E13" s="290"/>
      <c r="F13" s="291"/>
    </row>
    <row r="14" spans="1:18" ht="19.5" customHeight="1" x14ac:dyDescent="0.2">
      <c r="B14" s="298"/>
      <c r="C14" s="298"/>
      <c r="D14" s="290" t="s">
        <v>10</v>
      </c>
      <c r="E14" s="290"/>
      <c r="F14" s="291"/>
    </row>
    <row r="15" spans="1:18" ht="19.5" customHeight="1" x14ac:dyDescent="0.2">
      <c r="B15" s="298"/>
      <c r="C15" s="298"/>
      <c r="D15" s="290" t="s">
        <v>299</v>
      </c>
      <c r="E15" s="290"/>
      <c r="F15" s="291"/>
    </row>
    <row r="16" spans="1:18" ht="19.5" customHeight="1" x14ac:dyDescent="0.2">
      <c r="B16" s="284" t="s">
        <v>12</v>
      </c>
      <c r="C16" s="285"/>
      <c r="D16" s="286" t="s">
        <v>300</v>
      </c>
      <c r="E16" s="287"/>
      <c r="F16" s="288"/>
    </row>
    <row r="17" spans="1:18" ht="19.5" customHeight="1" x14ac:dyDescent="0.2">
      <c r="B17" s="284"/>
      <c r="C17" s="285"/>
      <c r="D17" s="286" t="s">
        <v>301</v>
      </c>
      <c r="E17" s="287"/>
      <c r="F17" s="288"/>
    </row>
    <row r="18" spans="1:18" ht="19.5" customHeight="1" x14ac:dyDescent="0.2">
      <c r="B18" s="284" t="s">
        <v>15</v>
      </c>
      <c r="C18" s="285"/>
      <c r="D18" s="289" t="s">
        <v>16</v>
      </c>
      <c r="E18" s="290"/>
      <c r="F18" s="291"/>
    </row>
    <row r="19" spans="1:18" ht="17.25" customHeight="1" x14ac:dyDescent="0.2">
      <c r="B19" s="284"/>
      <c r="C19" s="285"/>
      <c r="D19" s="289" t="s">
        <v>302</v>
      </c>
      <c r="E19" s="290"/>
      <c r="F19" s="291"/>
    </row>
    <row r="20" spans="1:18" s="5" customFormat="1" ht="39" customHeight="1" x14ac:dyDescent="0.2">
      <c r="B20" s="279" t="s">
        <v>19</v>
      </c>
      <c r="C20" s="280"/>
      <c r="D20" s="281" t="s">
        <v>120</v>
      </c>
      <c r="E20" s="282"/>
      <c r="F20" s="283"/>
      <c r="G20" s="1"/>
      <c r="H20" s="1"/>
      <c r="I20" s="1"/>
      <c r="J20" s="1"/>
      <c r="K20" s="1"/>
      <c r="L20" s="1"/>
      <c r="M20" s="1"/>
      <c r="N20" s="1"/>
    </row>
    <row r="21" spans="1:18" s="5" customFormat="1" ht="66.75" customHeight="1" x14ac:dyDescent="0.2">
      <c r="B21" s="169"/>
      <c r="C21" s="169"/>
      <c r="D21" s="170"/>
      <c r="E21" s="170"/>
      <c r="F21" s="170"/>
      <c r="G21" s="1"/>
      <c r="H21" s="1"/>
      <c r="I21" s="1"/>
      <c r="J21" s="1"/>
      <c r="K21" s="1"/>
      <c r="L21" s="1"/>
      <c r="M21" s="1"/>
      <c r="N21" s="1"/>
    </row>
    <row r="22" spans="1:18" ht="25.5" customHeight="1" x14ac:dyDescent="0.2">
      <c r="A22" s="171" t="s">
        <v>21</v>
      </c>
      <c r="B22" s="172" t="s">
        <v>22</v>
      </c>
      <c r="C22" s="172" t="s">
        <v>303</v>
      </c>
      <c r="D22" s="172" t="s">
        <v>304</v>
      </c>
      <c r="E22" s="172" t="s">
        <v>305</v>
      </c>
      <c r="F22" s="172" t="s">
        <v>306</v>
      </c>
      <c r="G22" s="172" t="s">
        <v>307</v>
      </c>
      <c r="H22" s="172" t="s">
        <v>308</v>
      </c>
      <c r="I22" s="172" t="s">
        <v>309</v>
      </c>
      <c r="J22" s="172" t="s">
        <v>310</v>
      </c>
      <c r="K22" s="172" t="s">
        <v>311</v>
      </c>
      <c r="L22" s="172" t="s">
        <v>312</v>
      </c>
      <c r="M22" s="172" t="s">
        <v>313</v>
      </c>
      <c r="N22" s="172" t="s">
        <v>314</v>
      </c>
      <c r="O22" s="172" t="s">
        <v>315</v>
      </c>
      <c r="P22" s="172" t="s">
        <v>316</v>
      </c>
      <c r="Q22" s="173" t="s">
        <v>121</v>
      </c>
      <c r="R22" s="174" t="s">
        <v>122</v>
      </c>
    </row>
    <row r="23" spans="1:18" ht="33.75" x14ac:dyDescent="0.2">
      <c r="A23" s="175" t="s">
        <v>59</v>
      </c>
      <c r="B23" s="176"/>
      <c r="C23" s="177" t="s">
        <v>114</v>
      </c>
      <c r="D23" s="176" t="s">
        <v>114</v>
      </c>
      <c r="E23" s="177" t="s">
        <v>114</v>
      </c>
      <c r="F23" s="176" t="s">
        <v>114</v>
      </c>
      <c r="G23" s="177" t="s">
        <v>60</v>
      </c>
      <c r="H23" s="176" t="s">
        <v>9</v>
      </c>
      <c r="I23" s="177" t="s">
        <v>9</v>
      </c>
      <c r="J23" s="176" t="s">
        <v>9</v>
      </c>
      <c r="K23" s="177" t="s">
        <v>11</v>
      </c>
      <c r="L23" s="176" t="s">
        <v>11</v>
      </c>
      <c r="M23" s="177" t="s">
        <v>11</v>
      </c>
      <c r="N23" s="176" t="s">
        <v>11</v>
      </c>
      <c r="O23" s="177" t="s">
        <v>317</v>
      </c>
      <c r="P23" s="176" t="s">
        <v>11</v>
      </c>
      <c r="Q23" s="178"/>
      <c r="R23" s="179"/>
    </row>
    <row r="24" spans="1:18" ht="33.75" x14ac:dyDescent="0.2">
      <c r="A24" s="180" t="s">
        <v>25</v>
      </c>
      <c r="B24" s="181"/>
      <c r="C24" s="182" t="s">
        <v>116</v>
      </c>
      <c r="D24" s="181" t="s">
        <v>318</v>
      </c>
      <c r="E24" s="182" t="s">
        <v>318</v>
      </c>
      <c r="F24" s="181" t="s">
        <v>318</v>
      </c>
      <c r="G24" s="182" t="s">
        <v>319</v>
      </c>
      <c r="H24" s="181" t="s">
        <v>320</v>
      </c>
      <c r="I24" s="182" t="s">
        <v>320</v>
      </c>
      <c r="J24" s="181" t="s">
        <v>321</v>
      </c>
      <c r="K24" s="182" t="s">
        <v>322</v>
      </c>
      <c r="L24" s="181" t="s">
        <v>323</v>
      </c>
      <c r="M24" s="182" t="s">
        <v>323</v>
      </c>
      <c r="N24" s="181" t="s">
        <v>323</v>
      </c>
      <c r="O24" s="182" t="s">
        <v>324</v>
      </c>
      <c r="P24" s="181" t="s">
        <v>322</v>
      </c>
      <c r="Q24" s="183"/>
      <c r="R24" s="184"/>
    </row>
    <row r="25" spans="1:18" x14ac:dyDescent="0.2">
      <c r="A25" s="180" t="s">
        <v>30</v>
      </c>
      <c r="B25" s="181" t="s">
        <v>31</v>
      </c>
      <c r="C25" s="182">
        <v>100</v>
      </c>
      <c r="D25" s="181">
        <v>100</v>
      </c>
      <c r="E25" s="182">
        <v>100</v>
      </c>
      <c r="F25" s="181">
        <v>0</v>
      </c>
      <c r="G25" s="182">
        <v>94.4</v>
      </c>
      <c r="H25" s="181">
        <v>8.6</v>
      </c>
      <c r="I25" s="182">
        <v>94.4</v>
      </c>
      <c r="J25" s="181">
        <v>89.7</v>
      </c>
      <c r="K25" s="182">
        <v>99.89267245584935</v>
      </c>
      <c r="L25" s="181">
        <v>0</v>
      </c>
      <c r="M25" s="182">
        <v>0</v>
      </c>
      <c r="N25" s="181">
        <v>0</v>
      </c>
      <c r="O25" s="182">
        <v>0</v>
      </c>
      <c r="P25" s="181">
        <v>99.8</v>
      </c>
      <c r="Q25" s="183"/>
      <c r="R25" s="184"/>
    </row>
    <row r="26" spans="1:18" ht="22.5" x14ac:dyDescent="0.2">
      <c r="A26" s="180" t="s">
        <v>325</v>
      </c>
      <c r="B26" s="181"/>
      <c r="C26" s="182" t="s">
        <v>18</v>
      </c>
      <c r="D26" s="181" t="s">
        <v>18</v>
      </c>
      <c r="E26" s="182" t="s">
        <v>18</v>
      </c>
      <c r="F26" s="181" t="s">
        <v>326</v>
      </c>
      <c r="G26" s="182" t="s">
        <v>327</v>
      </c>
      <c r="H26" s="181" t="s">
        <v>18</v>
      </c>
      <c r="I26" s="182" t="s">
        <v>58</v>
      </c>
      <c r="J26" s="181" t="s">
        <v>328</v>
      </c>
      <c r="K26" s="182" t="s">
        <v>329</v>
      </c>
      <c r="L26" s="181" t="s">
        <v>16</v>
      </c>
      <c r="M26" s="182" t="s">
        <v>16</v>
      </c>
      <c r="N26" s="181" t="s">
        <v>16</v>
      </c>
      <c r="O26" s="182" t="s">
        <v>16</v>
      </c>
      <c r="P26" s="181" t="s">
        <v>58</v>
      </c>
      <c r="Q26" s="183"/>
      <c r="R26" s="184"/>
    </row>
    <row r="27" spans="1:18" x14ac:dyDescent="0.2">
      <c r="A27" s="180" t="s">
        <v>29</v>
      </c>
      <c r="B27" s="181" t="s">
        <v>330</v>
      </c>
      <c r="C27" s="185">
        <v>99.25</v>
      </c>
      <c r="D27" s="181">
        <v>162.96</v>
      </c>
      <c r="E27" s="185">
        <v>199.6</v>
      </c>
      <c r="F27" s="181">
        <v>199.26</v>
      </c>
      <c r="G27" s="185">
        <v>72.069999999999993</v>
      </c>
      <c r="H27" s="181">
        <v>192.86</v>
      </c>
      <c r="I27" s="185">
        <v>251.4</v>
      </c>
      <c r="J27" s="181">
        <v>231.7</v>
      </c>
      <c r="K27" s="185">
        <v>95.2</v>
      </c>
      <c r="L27" s="181">
        <v>247.95</v>
      </c>
      <c r="M27" s="185">
        <v>215.08</v>
      </c>
      <c r="N27" s="181">
        <v>244.75</v>
      </c>
      <c r="O27" s="185">
        <v>233.6</v>
      </c>
      <c r="P27" s="181">
        <v>148.19999999999999</v>
      </c>
      <c r="Q27" s="186">
        <v>2593.8799999999997</v>
      </c>
      <c r="R27" s="184">
        <v>185.27714285714282</v>
      </c>
    </row>
    <row r="28" spans="1:18" ht="56.25" x14ac:dyDescent="0.2">
      <c r="A28" s="180" t="s">
        <v>331</v>
      </c>
      <c r="B28" s="181"/>
      <c r="C28" s="185" t="s">
        <v>332</v>
      </c>
      <c r="D28" s="181" t="s">
        <v>333</v>
      </c>
      <c r="E28" s="185" t="s">
        <v>334</v>
      </c>
      <c r="F28" s="181" t="s">
        <v>335</v>
      </c>
      <c r="G28" s="185" t="s">
        <v>336</v>
      </c>
      <c r="H28" s="181" t="s">
        <v>337</v>
      </c>
      <c r="I28" s="185" t="s">
        <v>338</v>
      </c>
      <c r="J28" s="181" t="s">
        <v>339</v>
      </c>
      <c r="K28" s="185" t="s">
        <v>340</v>
      </c>
      <c r="L28" s="181" t="s">
        <v>91</v>
      </c>
      <c r="M28" s="185" t="s">
        <v>91</v>
      </c>
      <c r="N28" s="181" t="s">
        <v>91</v>
      </c>
      <c r="O28" s="185" t="s">
        <v>91</v>
      </c>
      <c r="P28" s="181" t="s">
        <v>91</v>
      </c>
      <c r="Q28" s="186"/>
      <c r="R28" s="184"/>
    </row>
    <row r="29" spans="1:18" ht="22.5" customHeight="1" x14ac:dyDescent="0.2">
      <c r="A29" s="180" t="s">
        <v>33</v>
      </c>
      <c r="B29" s="181" t="s">
        <v>34</v>
      </c>
      <c r="C29" s="182" t="s">
        <v>91</v>
      </c>
      <c r="D29" s="181">
        <v>0.45</v>
      </c>
      <c r="E29" s="182">
        <v>0.31</v>
      </c>
      <c r="F29" s="181" t="s">
        <v>341</v>
      </c>
      <c r="G29" s="182" t="s">
        <v>91</v>
      </c>
      <c r="H29" s="181" t="s">
        <v>342</v>
      </c>
      <c r="I29" s="182" t="s">
        <v>343</v>
      </c>
      <c r="J29" s="181" t="s">
        <v>344</v>
      </c>
      <c r="K29" s="182" t="s">
        <v>345</v>
      </c>
      <c r="L29" s="181" t="s">
        <v>346</v>
      </c>
      <c r="M29" s="182" t="s">
        <v>347</v>
      </c>
      <c r="N29" s="181" t="s">
        <v>348</v>
      </c>
      <c r="O29" s="182" t="s">
        <v>349</v>
      </c>
      <c r="P29" s="181" t="s">
        <v>350</v>
      </c>
      <c r="Q29" s="183" t="s">
        <v>151</v>
      </c>
      <c r="R29" s="184"/>
    </row>
    <row r="30" spans="1:18" ht="22.5" customHeight="1" x14ac:dyDescent="0.2">
      <c r="A30" s="180" t="s">
        <v>50</v>
      </c>
      <c r="B30" s="181" t="s">
        <v>51</v>
      </c>
      <c r="C30" s="182" t="s">
        <v>91</v>
      </c>
      <c r="D30" s="181">
        <v>9.3411000000000008</v>
      </c>
      <c r="E30" s="182">
        <v>17.521999999999998</v>
      </c>
      <c r="F30" s="181">
        <v>52.835599999999999</v>
      </c>
      <c r="G30" s="182" t="s">
        <v>91</v>
      </c>
      <c r="H30" s="181">
        <v>11.923</v>
      </c>
      <c r="I30" s="182">
        <v>14.352600000000001</v>
      </c>
      <c r="J30" s="181">
        <v>76.760000000000005</v>
      </c>
      <c r="K30" s="182">
        <v>72.650000000000006</v>
      </c>
      <c r="L30" s="181">
        <v>70.89</v>
      </c>
      <c r="M30" s="182">
        <v>189.32</v>
      </c>
      <c r="N30" s="181">
        <v>203.61</v>
      </c>
      <c r="O30" s="182">
        <v>196.28</v>
      </c>
      <c r="P30" s="181">
        <v>100.6</v>
      </c>
      <c r="Q30" s="183">
        <v>1016.0843</v>
      </c>
      <c r="R30" s="184">
        <v>84.67369166666667</v>
      </c>
    </row>
    <row r="31" spans="1:18" ht="22.5" x14ac:dyDescent="0.2">
      <c r="A31" s="180" t="s">
        <v>52</v>
      </c>
      <c r="B31" s="187" t="s">
        <v>51</v>
      </c>
      <c r="C31" s="188" t="s">
        <v>91</v>
      </c>
      <c r="D31" s="187">
        <v>4.1773398999999998</v>
      </c>
      <c r="E31" s="188">
        <v>5.4107935999999999</v>
      </c>
      <c r="F31" s="187">
        <v>17.124300000000002</v>
      </c>
      <c r="G31" s="188" t="s">
        <v>91</v>
      </c>
      <c r="H31" s="187">
        <v>1.4538</v>
      </c>
      <c r="I31" s="188">
        <v>3.1631999999999998</v>
      </c>
      <c r="J31" s="187">
        <v>14.07</v>
      </c>
      <c r="K31" s="188">
        <v>17.5</v>
      </c>
      <c r="L31" s="187">
        <v>12.18</v>
      </c>
      <c r="M31" s="188">
        <v>30.196999999999999</v>
      </c>
      <c r="N31" s="187">
        <v>31.69</v>
      </c>
      <c r="O31" s="188">
        <v>42.3</v>
      </c>
      <c r="P31" s="187">
        <v>19.702999999999999</v>
      </c>
      <c r="Q31" s="189">
        <v>198.96943350000001</v>
      </c>
      <c r="R31" s="190">
        <v>16.580786124999999</v>
      </c>
    </row>
    <row r="32" spans="1:18" x14ac:dyDescent="0.2">
      <c r="A32" s="180" t="s">
        <v>351</v>
      </c>
      <c r="B32" s="187" t="s">
        <v>352</v>
      </c>
      <c r="C32" s="188">
        <v>2.06718</v>
      </c>
      <c r="D32" s="187">
        <v>15.561830269003504</v>
      </c>
      <c r="E32" s="188">
        <v>1.296</v>
      </c>
      <c r="F32" s="187">
        <v>0.14554528274906073</v>
      </c>
      <c r="G32" s="188">
        <v>2.4096199999999999</v>
      </c>
      <c r="H32" s="187">
        <v>0.71774123316964655</v>
      </c>
      <c r="I32" s="188">
        <v>0.14738882784322793</v>
      </c>
      <c r="J32" s="187">
        <v>0.25973954221612783</v>
      </c>
      <c r="K32" s="188">
        <v>6.6492548405624436</v>
      </c>
      <c r="L32" s="187" t="s">
        <v>91</v>
      </c>
      <c r="M32" s="188" t="s">
        <v>91</v>
      </c>
      <c r="N32" s="187" t="s">
        <v>91</v>
      </c>
      <c r="O32" s="188" t="s">
        <v>91</v>
      </c>
      <c r="P32" s="187">
        <v>3.7246391079551211</v>
      </c>
      <c r="Q32" s="189">
        <v>32.97893910349913</v>
      </c>
      <c r="R32" s="190">
        <v>3.297893910349913</v>
      </c>
    </row>
    <row r="33" spans="1:18" x14ac:dyDescent="0.2">
      <c r="A33" s="180" t="s">
        <v>353</v>
      </c>
      <c r="B33" s="187" t="s">
        <v>51</v>
      </c>
      <c r="C33" s="188">
        <v>0.71063790371490998</v>
      </c>
      <c r="D33" s="187" t="s">
        <v>91</v>
      </c>
      <c r="E33" s="188" t="s">
        <v>91</v>
      </c>
      <c r="F33" s="187" t="s">
        <v>91</v>
      </c>
      <c r="G33" s="188">
        <v>0.11475949825889568</v>
      </c>
      <c r="H33" s="187" t="s">
        <v>91</v>
      </c>
      <c r="I33" s="188" t="s">
        <v>91</v>
      </c>
      <c r="J33" s="187" t="s">
        <v>91</v>
      </c>
      <c r="K33" s="188">
        <v>0.58273720437448473</v>
      </c>
      <c r="L33" s="187" t="s">
        <v>91</v>
      </c>
      <c r="M33" s="188" t="s">
        <v>91</v>
      </c>
      <c r="N33" s="187" t="s">
        <v>91</v>
      </c>
      <c r="O33" s="188" t="s">
        <v>91</v>
      </c>
      <c r="P33" s="187" t="s">
        <v>91</v>
      </c>
      <c r="Q33" s="189">
        <v>1.4081346063482902</v>
      </c>
      <c r="R33" s="190">
        <v>0.46937820211609677</v>
      </c>
    </row>
    <row r="34" spans="1:18" x14ac:dyDescent="0.2">
      <c r="A34" s="180" t="s">
        <v>354</v>
      </c>
      <c r="B34" s="187" t="s">
        <v>51</v>
      </c>
      <c r="C34" s="188">
        <v>1.9455458467820421</v>
      </c>
      <c r="D34" s="187" t="s">
        <v>91</v>
      </c>
      <c r="E34" s="188" t="s">
        <v>91</v>
      </c>
      <c r="F34" s="187" t="s">
        <v>91</v>
      </c>
      <c r="G34" s="188">
        <v>0.11475949825889568</v>
      </c>
      <c r="H34" s="187">
        <v>6.22233263006075E-2</v>
      </c>
      <c r="I34" s="188" t="s">
        <v>91</v>
      </c>
      <c r="J34" s="187" t="s">
        <v>91</v>
      </c>
      <c r="K34" s="188">
        <v>0.95202499041137278</v>
      </c>
      <c r="L34" s="187" t="s">
        <v>91</v>
      </c>
      <c r="M34" s="188" t="s">
        <v>91</v>
      </c>
      <c r="N34" s="187" t="s">
        <v>91</v>
      </c>
      <c r="O34" s="188" t="s">
        <v>91</v>
      </c>
      <c r="P34" s="187" t="s">
        <v>91</v>
      </c>
      <c r="Q34" s="189">
        <v>3.0745536617529177</v>
      </c>
      <c r="R34" s="190">
        <v>0.76863841543822942</v>
      </c>
    </row>
    <row r="35" spans="1:18" x14ac:dyDescent="0.2">
      <c r="A35" s="180" t="s">
        <v>355</v>
      </c>
      <c r="B35" s="187" t="s">
        <v>51</v>
      </c>
      <c r="C35" s="188">
        <v>3.9575154954535052</v>
      </c>
      <c r="D35" s="187" t="s">
        <v>91</v>
      </c>
      <c r="E35" s="188" t="s">
        <v>91</v>
      </c>
      <c r="F35" s="187" t="s">
        <v>91</v>
      </c>
      <c r="G35" s="188">
        <v>1.357558101393179</v>
      </c>
      <c r="H35" s="187">
        <v>6.22233263006075E-2</v>
      </c>
      <c r="I35" s="188" t="s">
        <v>91</v>
      </c>
      <c r="J35" s="187" t="s">
        <v>91</v>
      </c>
      <c r="K35" s="188">
        <v>0.95202499041137278</v>
      </c>
      <c r="L35" s="187" t="s">
        <v>91</v>
      </c>
      <c r="M35" s="188" t="s">
        <v>91</v>
      </c>
      <c r="N35" s="187" t="s">
        <v>91</v>
      </c>
      <c r="O35" s="188" t="s">
        <v>91</v>
      </c>
      <c r="P35" s="187">
        <v>0.83694327202659879</v>
      </c>
      <c r="Q35" s="189">
        <v>7.1662651855852637</v>
      </c>
      <c r="R35" s="190">
        <v>1.4332530371170527</v>
      </c>
    </row>
    <row r="36" spans="1:18" ht="22.5" x14ac:dyDescent="0.2">
      <c r="A36" s="191" t="s">
        <v>53</v>
      </c>
      <c r="B36" s="192" t="s">
        <v>54</v>
      </c>
      <c r="C36" s="193">
        <v>3700</v>
      </c>
      <c r="D36" s="192">
        <v>4000</v>
      </c>
      <c r="E36" s="193">
        <v>4700</v>
      </c>
      <c r="F36" s="192">
        <v>4100</v>
      </c>
      <c r="G36" s="193">
        <v>3100</v>
      </c>
      <c r="H36" s="192">
        <v>4300</v>
      </c>
      <c r="I36" s="193">
        <v>4300</v>
      </c>
      <c r="J36" s="192">
        <v>4700</v>
      </c>
      <c r="K36" s="193">
        <v>3100</v>
      </c>
      <c r="L36" s="192">
        <v>2800</v>
      </c>
      <c r="M36" s="193">
        <v>2500</v>
      </c>
      <c r="N36" s="192">
        <v>2700</v>
      </c>
      <c r="O36" s="193">
        <v>2600</v>
      </c>
      <c r="P36" s="192">
        <v>1800</v>
      </c>
      <c r="Q36" s="194">
        <v>48400</v>
      </c>
      <c r="R36" s="195">
        <v>3457.1428571428573</v>
      </c>
    </row>
    <row r="37" spans="1:18" ht="15" x14ac:dyDescent="0.25">
      <c r="Q37" s="196"/>
    </row>
    <row r="38" spans="1:18" ht="132" customHeight="1" x14ac:dyDescent="0.2">
      <c r="A38" s="197" t="s">
        <v>89</v>
      </c>
      <c r="B38" s="198"/>
      <c r="C38" s="199" t="s">
        <v>360</v>
      </c>
      <c r="D38" s="200" t="s">
        <v>361</v>
      </c>
      <c r="E38" s="199" t="s">
        <v>362</v>
      </c>
      <c r="F38" s="200" t="s">
        <v>360</v>
      </c>
      <c r="G38" s="199" t="s">
        <v>363</v>
      </c>
      <c r="H38" s="200" t="s">
        <v>366</v>
      </c>
      <c r="I38" s="199" t="s">
        <v>363</v>
      </c>
      <c r="J38" s="200" t="s">
        <v>363</v>
      </c>
      <c r="K38" s="199" t="s">
        <v>363</v>
      </c>
      <c r="L38" s="200" t="s">
        <v>364</v>
      </c>
      <c r="M38" s="199" t="s">
        <v>364</v>
      </c>
      <c r="N38" s="200" t="s">
        <v>365</v>
      </c>
      <c r="O38" s="199" t="s">
        <v>365</v>
      </c>
      <c r="P38" s="200" t="s">
        <v>363</v>
      </c>
      <c r="Q38" s="201"/>
      <c r="R38" s="202"/>
    </row>
    <row r="39" spans="1:18" ht="22.5" x14ac:dyDescent="0.2">
      <c r="A39" s="203" t="s">
        <v>105</v>
      </c>
      <c r="B39" s="204"/>
      <c r="C39" s="205">
        <v>3</v>
      </c>
      <c r="D39" s="206">
        <v>3</v>
      </c>
      <c r="E39" s="205">
        <v>2</v>
      </c>
      <c r="F39" s="206">
        <v>1</v>
      </c>
      <c r="G39" s="205">
        <v>8</v>
      </c>
      <c r="H39" s="206">
        <v>3</v>
      </c>
      <c r="I39" s="205">
        <v>3</v>
      </c>
      <c r="J39" s="206">
        <v>1</v>
      </c>
      <c r="K39" s="205">
        <v>9</v>
      </c>
      <c r="L39" s="206">
        <v>3</v>
      </c>
      <c r="M39" s="205">
        <v>6</v>
      </c>
      <c r="N39" s="206">
        <v>4</v>
      </c>
      <c r="O39" s="205">
        <v>3</v>
      </c>
      <c r="P39" s="206">
        <v>3</v>
      </c>
      <c r="Q39" s="207">
        <v>52</v>
      </c>
      <c r="R39" s="208">
        <v>3.7142857142857144</v>
      </c>
    </row>
    <row r="40" spans="1:18" x14ac:dyDescent="0.2">
      <c r="A40" s="209" t="s">
        <v>156</v>
      </c>
      <c r="B40" s="210" t="s">
        <v>31</v>
      </c>
      <c r="C40" s="211">
        <v>25</v>
      </c>
      <c r="D40" s="212">
        <v>25</v>
      </c>
      <c r="E40" s="211">
        <v>23.56</v>
      </c>
      <c r="F40" s="212">
        <v>3.91</v>
      </c>
      <c r="G40" s="211">
        <v>40</v>
      </c>
      <c r="H40" s="212">
        <v>40</v>
      </c>
      <c r="I40" s="211">
        <v>40</v>
      </c>
      <c r="J40" s="212">
        <v>40</v>
      </c>
      <c r="K40" s="211">
        <v>45</v>
      </c>
      <c r="L40" s="212">
        <v>40</v>
      </c>
      <c r="M40" s="211">
        <v>45</v>
      </c>
      <c r="N40" s="212">
        <v>45</v>
      </c>
      <c r="O40" s="211">
        <v>40</v>
      </c>
      <c r="P40" s="212">
        <v>40</v>
      </c>
      <c r="Q40" s="213"/>
      <c r="R40" s="208">
        <v>35.176428571428573</v>
      </c>
    </row>
    <row r="41" spans="1:18" x14ac:dyDescent="0.2">
      <c r="A41" s="209" t="s">
        <v>103</v>
      </c>
      <c r="B41" s="210"/>
      <c r="C41" s="214">
        <v>1.5</v>
      </c>
      <c r="D41" s="215">
        <v>1.5</v>
      </c>
      <c r="E41" s="214">
        <v>0</v>
      </c>
      <c r="F41" s="215">
        <v>1</v>
      </c>
      <c r="G41" s="214">
        <v>1.5</v>
      </c>
      <c r="H41" s="215">
        <v>1.5</v>
      </c>
      <c r="I41" s="214">
        <v>1.5</v>
      </c>
      <c r="J41" s="215">
        <v>1.5</v>
      </c>
      <c r="K41" s="214">
        <v>1.5</v>
      </c>
      <c r="L41" s="215">
        <v>1.5</v>
      </c>
      <c r="M41" s="214">
        <v>1.5</v>
      </c>
      <c r="N41" s="215">
        <v>1.5</v>
      </c>
      <c r="O41" s="214">
        <v>1.5</v>
      </c>
      <c r="P41" s="215">
        <v>1.5</v>
      </c>
      <c r="Q41" s="216"/>
      <c r="R41" s="208">
        <v>1.3571428571428572</v>
      </c>
    </row>
    <row r="42" spans="1:18" x14ac:dyDescent="0.2">
      <c r="A42" s="217" t="s">
        <v>356</v>
      </c>
      <c r="B42" s="218" t="s">
        <v>73</v>
      </c>
      <c r="C42" s="219">
        <v>4237264</v>
      </c>
      <c r="D42" s="220">
        <v>2980002.02</v>
      </c>
      <c r="E42" s="219" t="s">
        <v>91</v>
      </c>
      <c r="F42" s="220" t="s">
        <v>91</v>
      </c>
      <c r="G42" s="219">
        <v>26100000</v>
      </c>
      <c r="H42" s="220">
        <v>1500061</v>
      </c>
      <c r="I42" s="221" t="s">
        <v>91</v>
      </c>
      <c r="J42" s="220" t="s">
        <v>91</v>
      </c>
      <c r="K42" s="219">
        <v>28890000</v>
      </c>
      <c r="L42" s="220" t="s">
        <v>91</v>
      </c>
      <c r="M42" s="219" t="s">
        <v>91</v>
      </c>
      <c r="N42" s="220">
        <v>6182000</v>
      </c>
      <c r="O42" s="219">
        <v>13170000</v>
      </c>
      <c r="P42" s="220" t="s">
        <v>91</v>
      </c>
      <c r="Q42" s="222">
        <v>83059327.019999996</v>
      </c>
      <c r="R42" s="223">
        <v>11865618.145714285</v>
      </c>
    </row>
    <row r="43" spans="1:18" x14ac:dyDescent="0.2">
      <c r="A43" s="5" t="s">
        <v>158</v>
      </c>
    </row>
    <row r="44" spans="1:18" x14ac:dyDescent="0.2">
      <c r="A44" s="5" t="s">
        <v>159</v>
      </c>
    </row>
    <row r="45" spans="1:18" x14ac:dyDescent="0.2">
      <c r="A45" s="5" t="s">
        <v>357</v>
      </c>
    </row>
    <row r="46" spans="1:18" x14ac:dyDescent="0.2">
      <c r="A46" s="5" t="s">
        <v>160</v>
      </c>
    </row>
    <row r="47" spans="1:18" x14ac:dyDescent="0.2">
      <c r="A47" s="5" t="s">
        <v>57</v>
      </c>
    </row>
  </sheetData>
  <mergeCells count="24">
    <mergeCell ref="B1:Q1"/>
    <mergeCell ref="B2:Q2"/>
    <mergeCell ref="B3:Q3"/>
    <mergeCell ref="B7:F7"/>
    <mergeCell ref="B8:C8"/>
    <mergeCell ref="D8:F8"/>
    <mergeCell ref="B9:C9"/>
    <mergeCell ref="D9:F9"/>
    <mergeCell ref="B10:C10"/>
    <mergeCell ref="D10:F10"/>
    <mergeCell ref="B11:C15"/>
    <mergeCell ref="D11:F11"/>
    <mergeCell ref="D12:F12"/>
    <mergeCell ref="D13:F13"/>
    <mergeCell ref="D14:F14"/>
    <mergeCell ref="D15:F15"/>
    <mergeCell ref="B20:C20"/>
    <mergeCell ref="D20:F20"/>
    <mergeCell ref="B16:C17"/>
    <mergeCell ref="D16:F16"/>
    <mergeCell ref="D17:F17"/>
    <mergeCell ref="B18:C19"/>
    <mergeCell ref="D18:F18"/>
    <mergeCell ref="D19:F19"/>
  </mergeCells>
  <pageMargins left="0.7" right="0.7" top="0.75" bottom="0.75" header="0.3" footer="0.3"/>
  <pageSetup scale="48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L1070"/>
  <sheetViews>
    <sheetView view="pageLayout" zoomScale="90" zoomScaleNormal="100" zoomScalePageLayoutView="90" workbookViewId="0">
      <selection activeCell="H186" sqref="H186"/>
    </sheetView>
  </sheetViews>
  <sheetFormatPr baseColWidth="10" defaultRowHeight="8.25" x14ac:dyDescent="0.15"/>
  <cols>
    <col min="1" max="1" width="10.5703125" style="114" customWidth="1"/>
    <col min="2" max="2" width="6.5703125" style="114" customWidth="1"/>
    <col min="3" max="12" width="10.42578125" style="114" customWidth="1"/>
    <col min="13" max="13" width="5.5703125" style="114" bestFit="1" customWidth="1"/>
    <col min="14" max="14" width="3.85546875" style="114" bestFit="1" customWidth="1"/>
    <col min="15" max="15" width="4.140625" style="114" bestFit="1" customWidth="1"/>
    <col min="16" max="16" width="4.85546875" style="114" bestFit="1" customWidth="1"/>
    <col min="17" max="17" width="5" style="114" bestFit="1" customWidth="1"/>
    <col min="18" max="18" width="7.7109375" style="114" bestFit="1" customWidth="1"/>
    <col min="19" max="19" width="5.42578125" style="114" bestFit="1" customWidth="1"/>
    <col min="20" max="20" width="4.85546875" style="114" bestFit="1" customWidth="1"/>
    <col min="21" max="21" width="7.42578125" style="114" bestFit="1" customWidth="1"/>
    <col min="22" max="22" width="5.7109375" style="114" bestFit="1" customWidth="1"/>
    <col min="23" max="23" width="3.85546875" style="114" bestFit="1" customWidth="1"/>
    <col min="24" max="16384" width="11.42578125" style="114"/>
  </cols>
  <sheetData>
    <row r="1" spans="1:12" ht="8.25" customHeight="1" x14ac:dyDescent="0.15">
      <c r="A1" s="339" t="s">
        <v>161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</row>
    <row r="2" spans="1:12" ht="8.25" customHeight="1" x14ac:dyDescent="0.15">
      <c r="A2" s="339"/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339"/>
    </row>
    <row r="3" spans="1:12" ht="8.25" customHeight="1" x14ac:dyDescent="0.15">
      <c r="A3" s="339"/>
      <c r="B3" s="339"/>
      <c r="C3" s="339"/>
      <c r="D3" s="339"/>
      <c r="E3" s="339"/>
      <c r="F3" s="339"/>
      <c r="G3" s="339"/>
      <c r="H3" s="339"/>
      <c r="I3" s="339"/>
      <c r="J3" s="339"/>
      <c r="K3" s="339"/>
      <c r="L3" s="339"/>
    </row>
    <row r="4" spans="1:12" ht="12.75" customHeight="1" x14ac:dyDescent="0.15">
      <c r="A4" s="340" t="s">
        <v>162</v>
      </c>
      <c r="B4" s="340"/>
      <c r="C4" s="340"/>
      <c r="D4" s="340"/>
      <c r="E4" s="340"/>
      <c r="F4" s="340"/>
      <c r="G4" s="340"/>
      <c r="H4" s="340"/>
      <c r="I4" s="340"/>
      <c r="J4" s="340"/>
      <c r="K4" s="340"/>
      <c r="L4" s="340"/>
    </row>
    <row r="7" spans="1:12" x14ac:dyDescent="0.15">
      <c r="F7" s="332" t="s">
        <v>163</v>
      </c>
      <c r="G7" s="332"/>
      <c r="H7" s="332"/>
      <c r="I7" s="332"/>
      <c r="J7" s="332"/>
      <c r="K7" s="341"/>
    </row>
    <row r="8" spans="1:12" x14ac:dyDescent="0.15">
      <c r="F8" s="332"/>
      <c r="G8" s="332"/>
      <c r="H8" s="332"/>
      <c r="I8" s="332"/>
      <c r="J8" s="332"/>
      <c r="K8" s="341"/>
    </row>
    <row r="9" spans="1:12" ht="8.25" customHeight="1" x14ac:dyDescent="0.15">
      <c r="F9" s="332" t="s">
        <v>4</v>
      </c>
      <c r="G9" s="332"/>
      <c r="H9" s="342">
        <v>43131</v>
      </c>
      <c r="I9" s="333"/>
      <c r="J9" s="333"/>
      <c r="K9" s="334"/>
    </row>
    <row r="10" spans="1:12" ht="8.25" customHeight="1" x14ac:dyDescent="0.15">
      <c r="F10" s="332" t="s">
        <v>5</v>
      </c>
      <c r="G10" s="332"/>
      <c r="H10" s="333">
        <v>29</v>
      </c>
      <c r="I10" s="333"/>
      <c r="J10" s="333"/>
      <c r="K10" s="334"/>
    </row>
    <row r="11" spans="1:12" ht="8.25" customHeight="1" x14ac:dyDescent="0.15">
      <c r="F11" s="332" t="s">
        <v>8</v>
      </c>
      <c r="G11" s="332"/>
      <c r="H11" s="333" t="s">
        <v>164</v>
      </c>
      <c r="I11" s="333"/>
      <c r="J11" s="333"/>
      <c r="K11" s="334"/>
    </row>
    <row r="12" spans="1:12" ht="8.25" customHeight="1" x14ac:dyDescent="0.15">
      <c r="F12" s="332"/>
      <c r="G12" s="332"/>
      <c r="H12" s="333"/>
      <c r="I12" s="333"/>
      <c r="J12" s="333"/>
      <c r="K12" s="334"/>
    </row>
    <row r="13" spans="1:12" ht="8.25" customHeight="1" x14ac:dyDescent="0.15">
      <c r="F13" s="332" t="s">
        <v>165</v>
      </c>
      <c r="G13" s="332"/>
      <c r="H13" s="333" t="s">
        <v>166</v>
      </c>
      <c r="I13" s="333"/>
      <c r="J13" s="333"/>
      <c r="K13" s="334"/>
    </row>
    <row r="14" spans="1:12" ht="8.25" customHeight="1" x14ac:dyDescent="0.15">
      <c r="F14" s="332"/>
      <c r="G14" s="332"/>
      <c r="H14" s="333"/>
      <c r="I14" s="333"/>
      <c r="J14" s="333"/>
      <c r="K14" s="334"/>
    </row>
    <row r="15" spans="1:12" ht="8.25" customHeight="1" x14ac:dyDescent="0.15">
      <c r="F15" s="332"/>
      <c r="G15" s="332"/>
      <c r="H15" s="333"/>
      <c r="I15" s="333"/>
      <c r="J15" s="333"/>
      <c r="K15" s="334"/>
    </row>
    <row r="16" spans="1:12" ht="8.25" customHeight="1" x14ac:dyDescent="0.15">
      <c r="F16" s="332"/>
      <c r="G16" s="332"/>
      <c r="H16" s="333"/>
      <c r="I16" s="333"/>
      <c r="J16" s="333"/>
      <c r="K16" s="334"/>
    </row>
    <row r="17" spans="6:11" ht="8.25" customHeight="1" x14ac:dyDescent="0.15">
      <c r="F17" s="332"/>
      <c r="G17" s="332"/>
      <c r="H17" s="333"/>
      <c r="I17" s="333"/>
      <c r="J17" s="333"/>
      <c r="K17" s="334"/>
    </row>
    <row r="18" spans="6:11" ht="8.25" customHeight="1" x14ac:dyDescent="0.15">
      <c r="F18" s="332"/>
      <c r="G18" s="332"/>
      <c r="H18" s="333"/>
      <c r="I18" s="333"/>
      <c r="J18" s="333"/>
      <c r="K18" s="334"/>
    </row>
    <row r="19" spans="6:11" ht="8.25" customHeight="1" x14ac:dyDescent="0.15">
      <c r="F19" s="332"/>
      <c r="G19" s="332"/>
      <c r="H19" s="333"/>
      <c r="I19" s="333"/>
      <c r="J19" s="333"/>
      <c r="K19" s="334"/>
    </row>
    <row r="20" spans="6:11" ht="8.25" customHeight="1" x14ac:dyDescent="0.15">
      <c r="F20" s="332"/>
      <c r="G20" s="332"/>
      <c r="H20" s="333"/>
      <c r="I20" s="333"/>
      <c r="J20" s="333"/>
      <c r="K20" s="334"/>
    </row>
    <row r="21" spans="6:11" ht="8.25" customHeight="1" x14ac:dyDescent="0.15">
      <c r="F21" s="332" t="s">
        <v>12</v>
      </c>
      <c r="G21" s="332"/>
      <c r="H21" s="333" t="s">
        <v>167</v>
      </c>
      <c r="I21" s="333"/>
      <c r="J21" s="333"/>
      <c r="K21" s="334"/>
    </row>
    <row r="22" spans="6:11" ht="8.25" customHeight="1" x14ac:dyDescent="0.15">
      <c r="F22" s="332"/>
      <c r="G22" s="332"/>
      <c r="H22" s="333"/>
      <c r="I22" s="333"/>
      <c r="J22" s="333"/>
      <c r="K22" s="334"/>
    </row>
    <row r="23" spans="6:11" ht="8.25" customHeight="1" x14ac:dyDescent="0.15">
      <c r="F23" s="332"/>
      <c r="G23" s="332"/>
      <c r="H23" s="333"/>
      <c r="I23" s="333"/>
      <c r="J23" s="333"/>
      <c r="K23" s="334"/>
    </row>
    <row r="24" spans="6:11" ht="8.25" customHeight="1" x14ac:dyDescent="0.15">
      <c r="F24" s="332"/>
      <c r="G24" s="332"/>
      <c r="H24" s="333"/>
      <c r="I24" s="333"/>
      <c r="J24" s="333"/>
      <c r="K24" s="334"/>
    </row>
    <row r="25" spans="6:11" ht="8.25" customHeight="1" x14ac:dyDescent="0.15">
      <c r="F25" s="332"/>
      <c r="G25" s="332"/>
      <c r="H25" s="333"/>
      <c r="I25" s="333"/>
      <c r="J25" s="333"/>
      <c r="K25" s="334"/>
    </row>
    <row r="26" spans="6:11" ht="8.25" customHeight="1" x14ac:dyDescent="0.15">
      <c r="F26" s="332" t="s">
        <v>168</v>
      </c>
      <c r="G26" s="332"/>
      <c r="H26" s="333" t="s">
        <v>169</v>
      </c>
      <c r="I26" s="333"/>
      <c r="J26" s="333"/>
      <c r="K26" s="334"/>
    </row>
    <row r="27" spans="6:11" ht="8.25" customHeight="1" x14ac:dyDescent="0.15">
      <c r="F27" s="332"/>
      <c r="G27" s="332"/>
      <c r="H27" s="333"/>
      <c r="I27" s="333"/>
      <c r="J27" s="333"/>
      <c r="K27" s="334"/>
    </row>
    <row r="28" spans="6:11" ht="8.25" customHeight="1" x14ac:dyDescent="0.15">
      <c r="F28" s="335" t="s">
        <v>19</v>
      </c>
      <c r="G28" s="335"/>
      <c r="H28" s="336" t="s">
        <v>170</v>
      </c>
      <c r="I28" s="336"/>
      <c r="J28" s="336"/>
      <c r="K28" s="337"/>
    </row>
    <row r="29" spans="6:11" ht="8.25" customHeight="1" x14ac:dyDescent="0.15">
      <c r="F29" s="115"/>
      <c r="G29" s="115"/>
      <c r="H29" s="116"/>
      <c r="I29" s="116"/>
      <c r="J29" s="116"/>
      <c r="K29" s="116"/>
    </row>
    <row r="30" spans="6:11" ht="8.25" customHeight="1" x14ac:dyDescent="0.15">
      <c r="F30" s="115"/>
      <c r="G30" s="115"/>
      <c r="H30" s="116"/>
      <c r="I30" s="116"/>
      <c r="J30" s="116"/>
      <c r="K30" s="116"/>
    </row>
    <row r="31" spans="6:11" ht="8.25" customHeight="1" x14ac:dyDescent="0.15">
      <c r="F31" s="115"/>
      <c r="G31" s="115"/>
      <c r="H31" s="116"/>
      <c r="I31" s="116"/>
      <c r="J31" s="116"/>
      <c r="K31" s="116"/>
    </row>
    <row r="32" spans="6:11" ht="8.25" customHeight="1" x14ac:dyDescent="0.15">
      <c r="F32" s="115"/>
      <c r="G32" s="115"/>
      <c r="H32" s="116"/>
      <c r="I32" s="116"/>
      <c r="J32" s="116"/>
      <c r="K32" s="116"/>
    </row>
    <row r="33" spans="2:11" ht="8.25" customHeight="1" x14ac:dyDescent="0.15">
      <c r="F33" s="115"/>
      <c r="G33" s="115"/>
      <c r="H33" s="116"/>
      <c r="I33" s="116"/>
      <c r="J33" s="116"/>
      <c r="K33" s="116"/>
    </row>
    <row r="34" spans="2:11" ht="8.25" customHeight="1" x14ac:dyDescent="0.15"/>
    <row r="35" spans="2:11" ht="8.25" customHeight="1" x14ac:dyDescent="0.15"/>
    <row r="36" spans="2:11" s="117" customFormat="1" ht="8.25" customHeight="1" x14ac:dyDescent="0.15"/>
    <row r="37" spans="2:11" s="117" customFormat="1" ht="8.25" customHeight="1" x14ac:dyDescent="0.15"/>
    <row r="38" spans="2:11" s="117" customFormat="1" ht="8.25" customHeight="1" x14ac:dyDescent="0.15"/>
    <row r="39" spans="2:11" s="117" customFormat="1" ht="8.25" customHeight="1" x14ac:dyDescent="0.15"/>
    <row r="40" spans="2:11" s="117" customFormat="1" ht="8.25" customHeight="1" x14ac:dyDescent="0.15"/>
    <row r="41" spans="2:11" s="117" customFormat="1" ht="8.25" customHeight="1" x14ac:dyDescent="0.15"/>
    <row r="42" spans="2:11" s="117" customFormat="1" ht="8.25" customHeight="1" x14ac:dyDescent="0.15"/>
    <row r="43" spans="2:11" s="117" customFormat="1" ht="8.25" customHeight="1" x14ac:dyDescent="0.15">
      <c r="F43" s="118"/>
      <c r="G43" s="118"/>
    </row>
    <row r="44" spans="2:11" s="117" customFormat="1" ht="8.25" customHeight="1" x14ac:dyDescent="0.15">
      <c r="B44" s="338"/>
      <c r="C44" s="338"/>
      <c r="F44" s="118"/>
      <c r="G44" s="118"/>
    </row>
    <row r="45" spans="2:11" s="117" customFormat="1" ht="8.25" customHeight="1" x14ac:dyDescent="0.15">
      <c r="B45" s="338"/>
      <c r="C45" s="338"/>
      <c r="F45" s="118"/>
      <c r="G45" s="118"/>
    </row>
    <row r="46" spans="2:11" s="117" customFormat="1" ht="8.25" customHeight="1" x14ac:dyDescent="0.15">
      <c r="B46" s="338"/>
      <c r="C46" s="338"/>
      <c r="F46" s="118"/>
      <c r="G46" s="118"/>
    </row>
    <row r="47" spans="2:11" s="117" customFormat="1" ht="8.25" customHeight="1" x14ac:dyDescent="0.15">
      <c r="B47" s="338"/>
      <c r="C47" s="338"/>
      <c r="F47" s="118"/>
      <c r="G47" s="118"/>
    </row>
    <row r="48" spans="2:11" s="117" customFormat="1" ht="8.25" customHeight="1" x14ac:dyDescent="0.15">
      <c r="B48" s="338"/>
      <c r="C48" s="338"/>
      <c r="F48" s="118"/>
      <c r="G48" s="118"/>
    </row>
    <row r="49" spans="1:12" s="117" customFormat="1" ht="8.25" customHeight="1" x14ac:dyDescent="0.15">
      <c r="B49" s="338"/>
      <c r="C49" s="338"/>
      <c r="F49" s="118"/>
      <c r="G49" s="118"/>
    </row>
    <row r="50" spans="1:12" s="117" customFormat="1" x14ac:dyDescent="0.15"/>
    <row r="51" spans="1:12" s="117" customFormat="1" x14ac:dyDescent="0.15"/>
    <row r="52" spans="1:12" s="117" customFormat="1" x14ac:dyDescent="0.15"/>
    <row r="53" spans="1:12" s="117" customFormat="1" x14ac:dyDescent="0.15"/>
    <row r="54" spans="1:12" s="117" customFormat="1" x14ac:dyDescent="0.15"/>
    <row r="55" spans="1:12" s="117" customFormat="1" x14ac:dyDescent="0.15"/>
    <row r="56" spans="1:12" s="117" customFormat="1" x14ac:dyDescent="0.15"/>
    <row r="63" spans="1:12" hidden="1" x14ac:dyDescent="0.15"/>
    <row r="64" spans="1:12" ht="12.75" hidden="1" customHeight="1" x14ac:dyDescent="0.15">
      <c r="A64" s="331" t="s">
        <v>171</v>
      </c>
      <c r="B64" s="331"/>
      <c r="C64" s="331"/>
      <c r="D64" s="331"/>
      <c r="E64" s="331"/>
      <c r="F64" s="331"/>
      <c r="G64" s="331"/>
      <c r="H64" s="331"/>
      <c r="I64" s="331"/>
      <c r="J64" s="331"/>
      <c r="K64" s="331"/>
      <c r="L64" s="331"/>
    </row>
    <row r="65" spans="1:12" ht="8.25" hidden="1" customHeight="1" x14ac:dyDescent="0.15">
      <c r="A65" s="331"/>
      <c r="B65" s="331"/>
      <c r="C65" s="331"/>
      <c r="D65" s="331"/>
      <c r="E65" s="331"/>
      <c r="F65" s="331"/>
      <c r="G65" s="331"/>
      <c r="H65" s="331"/>
      <c r="I65" s="331"/>
      <c r="J65" s="331"/>
      <c r="K65" s="331"/>
      <c r="L65" s="331"/>
    </row>
    <row r="66" spans="1:12" ht="8.25" hidden="1" customHeight="1" x14ac:dyDescent="0.15">
      <c r="C66" s="119"/>
      <c r="D66" s="119"/>
      <c r="E66" s="119"/>
      <c r="F66" s="119"/>
      <c r="G66" s="119"/>
      <c r="H66" s="119"/>
      <c r="I66" s="119"/>
      <c r="J66" s="119"/>
    </row>
    <row r="67" spans="1:12" ht="8.25" hidden="1" customHeight="1" x14ac:dyDescent="0.15">
      <c r="C67" s="119"/>
      <c r="D67" s="119"/>
      <c r="E67" s="119"/>
      <c r="F67" s="119"/>
      <c r="G67" s="119"/>
      <c r="H67" s="119"/>
      <c r="I67" s="119"/>
      <c r="J67" s="119"/>
    </row>
    <row r="68" spans="1:12" hidden="1" x14ac:dyDescent="0.15"/>
    <row r="69" spans="1:12" hidden="1" x14ac:dyDescent="0.15"/>
    <row r="70" spans="1:12" hidden="1" x14ac:dyDescent="0.15"/>
    <row r="71" spans="1:12" hidden="1" x14ac:dyDescent="0.15"/>
    <row r="72" spans="1:12" hidden="1" x14ac:dyDescent="0.15"/>
    <row r="73" spans="1:12" hidden="1" x14ac:dyDescent="0.15"/>
    <row r="74" spans="1:12" hidden="1" x14ac:dyDescent="0.15"/>
    <row r="75" spans="1:12" ht="15" hidden="1" customHeight="1" x14ac:dyDescent="0.15">
      <c r="E75" s="327" t="s">
        <v>172</v>
      </c>
      <c r="F75" s="327"/>
      <c r="G75" s="327"/>
      <c r="H75" s="327"/>
    </row>
    <row r="76" spans="1:12" ht="12.75" hidden="1" customHeight="1" x14ac:dyDescent="0.15">
      <c r="E76" s="327"/>
      <c r="F76" s="327"/>
      <c r="G76" s="327"/>
      <c r="H76" s="327"/>
    </row>
    <row r="77" spans="1:12" ht="30" hidden="1" customHeight="1" x14ac:dyDescent="0.15">
      <c r="C77" s="120">
        <f>B!A334/(B!A334+B!B334)</f>
        <v>0.61111111111111116</v>
      </c>
      <c r="F77" s="328">
        <v>1.2</v>
      </c>
      <c r="G77" s="328"/>
      <c r="J77" s="121">
        <f>B!A337/(B!A337+B!B337)</f>
        <v>0.65517241379310343</v>
      </c>
    </row>
    <row r="78" spans="1:12" ht="15" hidden="1" customHeight="1" x14ac:dyDescent="0.15">
      <c r="C78" s="122" t="s">
        <v>173</v>
      </c>
      <c r="F78" s="328"/>
      <c r="G78" s="328"/>
      <c r="J78" s="122" t="s">
        <v>174</v>
      </c>
    </row>
    <row r="79" spans="1:12" ht="8.25" hidden="1" customHeight="1" x14ac:dyDescent="0.15">
      <c r="F79" s="123"/>
      <c r="G79" s="123"/>
    </row>
    <row r="80" spans="1:12" ht="4.5" hidden="1" customHeight="1" x14ac:dyDescent="0.15">
      <c r="F80" s="329" t="s">
        <v>175</v>
      </c>
      <c r="G80" s="329"/>
    </row>
    <row r="81" spans="6:7" ht="8.25" hidden="1" customHeight="1" x14ac:dyDescent="0.15">
      <c r="F81" s="329"/>
      <c r="G81" s="329"/>
    </row>
    <row r="82" spans="6:7" ht="12.75" hidden="1" x14ac:dyDescent="0.15">
      <c r="F82" s="124"/>
      <c r="G82" s="124"/>
    </row>
    <row r="83" spans="6:7" hidden="1" x14ac:dyDescent="0.15"/>
    <row r="84" spans="6:7" hidden="1" x14ac:dyDescent="0.15"/>
    <row r="85" spans="6:7" hidden="1" x14ac:dyDescent="0.15"/>
    <row r="86" spans="6:7" hidden="1" x14ac:dyDescent="0.15"/>
    <row r="87" spans="6:7" hidden="1" x14ac:dyDescent="0.15"/>
    <row r="88" spans="6:7" hidden="1" x14ac:dyDescent="0.15"/>
    <row r="89" spans="6:7" hidden="1" x14ac:dyDescent="0.15"/>
    <row r="90" spans="6:7" hidden="1" x14ac:dyDescent="0.15"/>
    <row r="91" spans="6:7" hidden="1" x14ac:dyDescent="0.15"/>
    <row r="92" spans="6:7" hidden="1" x14ac:dyDescent="0.15"/>
    <row r="93" spans="6:7" hidden="1" x14ac:dyDescent="0.15"/>
    <row r="94" spans="6:7" hidden="1" x14ac:dyDescent="0.15"/>
    <row r="95" spans="6:7" hidden="1" x14ac:dyDescent="0.15"/>
    <row r="96" spans="6:7" hidden="1" x14ac:dyDescent="0.15"/>
    <row r="97" hidden="1" x14ac:dyDescent="0.15"/>
    <row r="98" hidden="1" x14ac:dyDescent="0.15"/>
    <row r="99" hidden="1" x14ac:dyDescent="0.15"/>
    <row r="100" hidden="1" x14ac:dyDescent="0.15"/>
    <row r="101" hidden="1" x14ac:dyDescent="0.15"/>
    <row r="102" hidden="1" x14ac:dyDescent="0.15"/>
    <row r="103" hidden="1" x14ac:dyDescent="0.15"/>
    <row r="104" hidden="1" x14ac:dyDescent="0.15"/>
    <row r="105" hidden="1" x14ac:dyDescent="0.15"/>
    <row r="106" hidden="1" x14ac:dyDescent="0.15"/>
    <row r="107" hidden="1" x14ac:dyDescent="0.15"/>
    <row r="108" hidden="1" x14ac:dyDescent="0.15"/>
    <row r="109" hidden="1" x14ac:dyDescent="0.15"/>
    <row r="110" hidden="1" x14ac:dyDescent="0.15"/>
    <row r="111" hidden="1" x14ac:dyDescent="0.15"/>
    <row r="112" hidden="1" x14ac:dyDescent="0.15"/>
    <row r="113" hidden="1" x14ac:dyDescent="0.15"/>
    <row r="114" hidden="1" x14ac:dyDescent="0.15"/>
    <row r="115" hidden="1" x14ac:dyDescent="0.15"/>
    <row r="116" hidden="1" x14ac:dyDescent="0.15"/>
    <row r="117" hidden="1" x14ac:dyDescent="0.15"/>
    <row r="118" hidden="1" x14ac:dyDescent="0.15"/>
    <row r="119" hidden="1" x14ac:dyDescent="0.15"/>
    <row r="120" hidden="1" x14ac:dyDescent="0.15"/>
    <row r="121" hidden="1" x14ac:dyDescent="0.15"/>
    <row r="122" hidden="1" x14ac:dyDescent="0.15"/>
    <row r="123" hidden="1" x14ac:dyDescent="0.15"/>
    <row r="124" hidden="1" x14ac:dyDescent="0.15"/>
    <row r="125" hidden="1" x14ac:dyDescent="0.15"/>
    <row r="126" hidden="1" x14ac:dyDescent="0.15"/>
    <row r="127" hidden="1" x14ac:dyDescent="0.15"/>
    <row r="128" hidden="1" x14ac:dyDescent="0.15"/>
    <row r="129" hidden="1" x14ac:dyDescent="0.15"/>
    <row r="130" hidden="1" x14ac:dyDescent="0.15"/>
    <row r="131" hidden="1" x14ac:dyDescent="0.15"/>
    <row r="132" hidden="1" x14ac:dyDescent="0.15"/>
    <row r="133" hidden="1" x14ac:dyDescent="0.15"/>
    <row r="134" hidden="1" x14ac:dyDescent="0.15"/>
    <row r="135" hidden="1" x14ac:dyDescent="0.15"/>
    <row r="136" hidden="1" x14ac:dyDescent="0.15"/>
    <row r="137" hidden="1" x14ac:dyDescent="0.15"/>
    <row r="138" hidden="1" x14ac:dyDescent="0.15"/>
    <row r="139" hidden="1" x14ac:dyDescent="0.15"/>
    <row r="140" hidden="1" x14ac:dyDescent="0.15"/>
    <row r="141" hidden="1" x14ac:dyDescent="0.15"/>
    <row r="142" hidden="1" x14ac:dyDescent="0.15"/>
    <row r="143" hidden="1" x14ac:dyDescent="0.15"/>
    <row r="144" hidden="1" x14ac:dyDescent="0.15"/>
    <row r="145" hidden="1" x14ac:dyDescent="0.15"/>
    <row r="146" hidden="1" x14ac:dyDescent="0.15"/>
    <row r="147" hidden="1" x14ac:dyDescent="0.15"/>
    <row r="148" hidden="1" x14ac:dyDescent="0.15"/>
    <row r="149" hidden="1" x14ac:dyDescent="0.15"/>
    <row r="150" hidden="1" x14ac:dyDescent="0.15"/>
    <row r="151" hidden="1" x14ac:dyDescent="0.15"/>
    <row r="152" hidden="1" x14ac:dyDescent="0.15"/>
    <row r="153" hidden="1" x14ac:dyDescent="0.15"/>
    <row r="154" hidden="1" x14ac:dyDescent="0.15"/>
    <row r="155" hidden="1" x14ac:dyDescent="0.15"/>
    <row r="156" hidden="1" x14ac:dyDescent="0.15"/>
    <row r="157" hidden="1" x14ac:dyDescent="0.15"/>
    <row r="158" hidden="1" x14ac:dyDescent="0.15"/>
    <row r="159" hidden="1" x14ac:dyDescent="0.15"/>
    <row r="160" hidden="1" x14ac:dyDescent="0.15"/>
    <row r="161" hidden="1" x14ac:dyDescent="0.15"/>
    <row r="162" hidden="1" x14ac:dyDescent="0.15"/>
    <row r="163" hidden="1" x14ac:dyDescent="0.15"/>
    <row r="164" hidden="1" x14ac:dyDescent="0.15"/>
    <row r="165" hidden="1" x14ac:dyDescent="0.15"/>
    <row r="166" hidden="1" x14ac:dyDescent="0.15"/>
    <row r="167" hidden="1" x14ac:dyDescent="0.15"/>
    <row r="168" hidden="1" x14ac:dyDescent="0.15"/>
    <row r="169" hidden="1" x14ac:dyDescent="0.15"/>
    <row r="170" hidden="1" x14ac:dyDescent="0.15"/>
    <row r="171" hidden="1" x14ac:dyDescent="0.15"/>
    <row r="172" hidden="1" x14ac:dyDescent="0.15"/>
    <row r="173" hidden="1" x14ac:dyDescent="0.15"/>
    <row r="174" hidden="1" x14ac:dyDescent="0.15"/>
    <row r="175" hidden="1" x14ac:dyDescent="0.15"/>
    <row r="176" hidden="1" x14ac:dyDescent="0.15"/>
    <row r="177" spans="1:12" hidden="1" x14ac:dyDescent="0.15"/>
    <row r="178" spans="1:12" hidden="1" x14ac:dyDescent="0.15"/>
    <row r="179" spans="1:12" hidden="1" x14ac:dyDescent="0.15"/>
    <row r="180" spans="1:12" hidden="1" x14ac:dyDescent="0.15"/>
    <row r="181" spans="1:12" hidden="1" x14ac:dyDescent="0.15"/>
    <row r="182" spans="1:12" hidden="1" x14ac:dyDescent="0.15"/>
    <row r="183" spans="1:12" hidden="1" x14ac:dyDescent="0.15"/>
    <row r="186" spans="1:12" ht="73.5" customHeight="1" x14ac:dyDescent="0.15"/>
    <row r="187" spans="1:12" x14ac:dyDescent="0.15">
      <c r="A187" s="125"/>
      <c r="B187" s="126" t="s">
        <v>176</v>
      </c>
      <c r="C187" s="127" t="s">
        <v>177</v>
      </c>
      <c r="D187" s="127" t="s">
        <v>178</v>
      </c>
      <c r="E187" s="127" t="s">
        <v>179</v>
      </c>
      <c r="F187" s="127" t="s">
        <v>180</v>
      </c>
      <c r="G187" s="127" t="s">
        <v>181</v>
      </c>
      <c r="H187" s="127" t="s">
        <v>182</v>
      </c>
      <c r="I187" s="127" t="s">
        <v>183</v>
      </c>
      <c r="J187" s="127" t="s">
        <v>184</v>
      </c>
      <c r="K187" s="127" t="s">
        <v>185</v>
      </c>
      <c r="L187" s="127" t="s">
        <v>186</v>
      </c>
    </row>
    <row r="188" spans="1:12" ht="24.75" x14ac:dyDescent="0.15">
      <c r="A188" s="128" t="s">
        <v>8</v>
      </c>
      <c r="B188" s="129"/>
      <c r="C188" s="130" t="s">
        <v>187</v>
      </c>
      <c r="D188" s="130" t="s">
        <v>187</v>
      </c>
      <c r="E188" s="130" t="s">
        <v>188</v>
      </c>
      <c r="F188" s="130" t="s">
        <v>187</v>
      </c>
      <c r="G188" s="130" t="s">
        <v>188</v>
      </c>
      <c r="H188" s="130" t="s">
        <v>187</v>
      </c>
      <c r="I188" s="130" t="s">
        <v>187</v>
      </c>
      <c r="J188" s="130" t="s">
        <v>188</v>
      </c>
      <c r="K188" s="130" t="s">
        <v>188</v>
      </c>
      <c r="L188" s="130" t="s">
        <v>189</v>
      </c>
    </row>
    <row r="189" spans="1:12" s="131" customFormat="1" ht="82.5" x14ac:dyDescent="0.25">
      <c r="A189" s="128" t="s">
        <v>190</v>
      </c>
      <c r="B189" s="129"/>
      <c r="C189" s="130" t="s">
        <v>191</v>
      </c>
      <c r="D189" s="130" t="s">
        <v>192</v>
      </c>
      <c r="E189" s="130" t="s">
        <v>193</v>
      </c>
      <c r="F189" s="130" t="s">
        <v>194</v>
      </c>
      <c r="G189" s="130" t="s">
        <v>195</v>
      </c>
      <c r="H189" s="130" t="s">
        <v>196</v>
      </c>
      <c r="I189" s="130" t="s">
        <v>197</v>
      </c>
      <c r="J189" s="130" t="s">
        <v>197</v>
      </c>
      <c r="K189" s="130" t="s">
        <v>198</v>
      </c>
      <c r="L189" s="130" t="s">
        <v>199</v>
      </c>
    </row>
    <row r="190" spans="1:12" s="131" customFormat="1" ht="60" customHeight="1" x14ac:dyDescent="0.25">
      <c r="A190" s="128" t="s">
        <v>25</v>
      </c>
      <c r="B190" s="129"/>
      <c r="C190" s="130" t="s">
        <v>200</v>
      </c>
      <c r="D190" s="130" t="s">
        <v>200</v>
      </c>
      <c r="E190" s="130" t="s">
        <v>200</v>
      </c>
      <c r="F190" s="130" t="s">
        <v>200</v>
      </c>
      <c r="G190" s="130" t="s">
        <v>200</v>
      </c>
      <c r="H190" s="130" t="s">
        <v>201</v>
      </c>
      <c r="I190" s="130" t="s">
        <v>202</v>
      </c>
      <c r="J190" s="130" t="s">
        <v>202</v>
      </c>
      <c r="K190" s="130" t="s">
        <v>202</v>
      </c>
      <c r="L190" s="130" t="s">
        <v>203</v>
      </c>
    </row>
    <row r="191" spans="1:12" s="131" customFormat="1" ht="16.5" x14ac:dyDescent="0.25">
      <c r="A191" s="128" t="s">
        <v>204</v>
      </c>
      <c r="B191" s="129"/>
      <c r="C191" s="130" t="s">
        <v>205</v>
      </c>
      <c r="D191" s="130" t="s">
        <v>205</v>
      </c>
      <c r="E191" s="130" t="s">
        <v>205</v>
      </c>
      <c r="F191" s="130" t="s">
        <v>205</v>
      </c>
      <c r="G191" s="130" t="s">
        <v>205</v>
      </c>
      <c r="H191" s="130" t="s">
        <v>205</v>
      </c>
      <c r="I191" s="130" t="s">
        <v>205</v>
      </c>
      <c r="J191" s="130" t="s">
        <v>206</v>
      </c>
      <c r="K191" s="130" t="s">
        <v>205</v>
      </c>
      <c r="L191" s="130" t="s">
        <v>205</v>
      </c>
    </row>
    <row r="192" spans="1:12" s="131" customFormat="1" x14ac:dyDescent="0.25">
      <c r="A192" s="132" t="s">
        <v>29</v>
      </c>
      <c r="B192" s="133" t="s">
        <v>207</v>
      </c>
      <c r="C192" s="134">
        <v>1988</v>
      </c>
      <c r="D192" s="134">
        <v>2146.1999999999998</v>
      </c>
      <c r="E192" s="134">
        <v>2061.8000000000002</v>
      </c>
      <c r="F192" s="134">
        <v>1900.2</v>
      </c>
      <c r="G192" s="134">
        <v>2732.7</v>
      </c>
      <c r="H192" s="134">
        <v>1890.6</v>
      </c>
      <c r="I192" s="134">
        <v>1967.9</v>
      </c>
      <c r="J192" s="134">
        <v>2061.6999999999998</v>
      </c>
      <c r="K192" s="134">
        <v>2008.7</v>
      </c>
      <c r="L192" s="134">
        <v>1999.3</v>
      </c>
    </row>
    <row r="193" spans="1:12" ht="24.75" hidden="1" x14ac:dyDescent="0.15">
      <c r="A193" s="128" t="s">
        <v>208</v>
      </c>
      <c r="B193" s="133" t="s">
        <v>51</v>
      </c>
      <c r="C193" s="135">
        <v>553</v>
      </c>
      <c r="D193" s="135">
        <v>259.8</v>
      </c>
      <c r="E193" s="135">
        <v>424.2</v>
      </c>
      <c r="F193" s="135">
        <v>208.1</v>
      </c>
      <c r="G193" s="135">
        <v>1031</v>
      </c>
      <c r="H193" s="135">
        <v>691.1</v>
      </c>
      <c r="I193" s="135">
        <v>137</v>
      </c>
      <c r="J193" s="135">
        <v>97.43</v>
      </c>
      <c r="K193" s="135">
        <v>555.20000000000005</v>
      </c>
      <c r="L193" s="130">
        <v>498</v>
      </c>
    </row>
    <row r="194" spans="1:12" ht="33" hidden="1" x14ac:dyDescent="0.15">
      <c r="A194" s="136" t="s">
        <v>52</v>
      </c>
      <c r="B194" s="137" t="s">
        <v>51</v>
      </c>
      <c r="C194" s="138">
        <v>948.7</v>
      </c>
      <c r="D194" s="138">
        <v>948.7</v>
      </c>
      <c r="E194" s="138">
        <v>948.7</v>
      </c>
      <c r="F194" s="138">
        <v>948.7</v>
      </c>
      <c r="G194" s="138">
        <v>948.7</v>
      </c>
      <c r="H194" s="138">
        <v>948.7</v>
      </c>
      <c r="I194" s="138">
        <v>948.7</v>
      </c>
      <c r="J194" s="138">
        <v>948.7</v>
      </c>
      <c r="K194" s="138">
        <v>948.7</v>
      </c>
      <c r="L194" s="139">
        <v>1992</v>
      </c>
    </row>
    <row r="195" spans="1:12" s="143" customFormat="1" ht="66" x14ac:dyDescent="0.15">
      <c r="A195" s="140" t="s">
        <v>89</v>
      </c>
      <c r="B195" s="140"/>
      <c r="C195" s="141"/>
      <c r="D195" s="141" t="s">
        <v>209</v>
      </c>
      <c r="E195" s="141" t="s">
        <v>210</v>
      </c>
      <c r="F195" s="141" t="s">
        <v>210</v>
      </c>
      <c r="G195" s="141" t="s">
        <v>211</v>
      </c>
      <c r="H195" s="141" t="s">
        <v>210</v>
      </c>
      <c r="I195" s="141" t="s">
        <v>210</v>
      </c>
      <c r="J195" s="141"/>
      <c r="K195" s="141"/>
      <c r="L195" s="142" t="s">
        <v>212</v>
      </c>
    </row>
    <row r="196" spans="1:12" s="143" customFormat="1" ht="15" customHeight="1" x14ac:dyDescent="0.15">
      <c r="A196" s="144" t="s">
        <v>213</v>
      </c>
      <c r="B196" s="144" t="s">
        <v>31</v>
      </c>
      <c r="C196" s="145"/>
      <c r="D196" s="146">
        <v>15.02</v>
      </c>
      <c r="E196" s="146">
        <v>10.029999999999999</v>
      </c>
      <c r="F196" s="146">
        <v>10.029999999999999</v>
      </c>
      <c r="G196" s="146">
        <v>6.23</v>
      </c>
      <c r="H196" s="146">
        <v>20</v>
      </c>
      <c r="I196" s="146">
        <v>20</v>
      </c>
      <c r="J196" s="146"/>
      <c r="K196" s="146"/>
      <c r="L196" s="147">
        <v>20</v>
      </c>
    </row>
    <row r="197" spans="1:12" ht="24.75" x14ac:dyDescent="0.15">
      <c r="A197" s="148" t="s">
        <v>214</v>
      </c>
      <c r="B197" s="144" t="s">
        <v>31</v>
      </c>
      <c r="C197" s="145"/>
      <c r="D197" s="149">
        <v>1</v>
      </c>
      <c r="E197" s="149">
        <v>0</v>
      </c>
      <c r="F197" s="149">
        <v>1</v>
      </c>
      <c r="G197" s="149">
        <v>1</v>
      </c>
      <c r="H197" s="149">
        <v>1.5</v>
      </c>
      <c r="I197" s="149">
        <v>1.5</v>
      </c>
      <c r="J197" s="149"/>
      <c r="K197" s="149"/>
      <c r="L197" s="149">
        <v>1.5</v>
      </c>
    </row>
    <row r="198" spans="1:12" ht="24.75" x14ac:dyDescent="0.15">
      <c r="A198" s="150" t="s">
        <v>215</v>
      </c>
      <c r="B198" s="151" t="s">
        <v>216</v>
      </c>
      <c r="C198" s="152"/>
      <c r="D198" s="152"/>
      <c r="E198" s="152"/>
      <c r="F198" s="152"/>
      <c r="G198" s="152"/>
      <c r="H198" s="153">
        <v>10030.4</v>
      </c>
      <c r="I198" s="153">
        <v>90030.399999999994</v>
      </c>
      <c r="J198" s="153"/>
      <c r="K198" s="153"/>
      <c r="L198" s="153">
        <v>30247.8</v>
      </c>
    </row>
    <row r="199" spans="1:12" ht="17.25" customHeight="1" x14ac:dyDescent="0.15">
      <c r="A199" s="154"/>
      <c r="B199" s="154"/>
      <c r="C199" s="155"/>
      <c r="D199" s="155"/>
      <c r="E199" s="155"/>
      <c r="F199" s="155"/>
      <c r="G199" s="155"/>
      <c r="H199" s="155"/>
      <c r="I199" s="155"/>
      <c r="J199" s="155"/>
      <c r="K199" s="155"/>
      <c r="L199" s="155"/>
    </row>
    <row r="203" spans="1:12" ht="32.25" customHeight="1" x14ac:dyDescent="0.15"/>
    <row r="219" spans="1:12" ht="36.75" customHeight="1" x14ac:dyDescent="0.15"/>
    <row r="221" spans="1:12" x14ac:dyDescent="0.15">
      <c r="A221" s="125"/>
      <c r="B221" s="126" t="s">
        <v>176</v>
      </c>
      <c r="C221" s="127" t="s">
        <v>217</v>
      </c>
      <c r="D221" s="127" t="s">
        <v>218</v>
      </c>
      <c r="E221" s="127" t="s">
        <v>219</v>
      </c>
      <c r="F221" s="127" t="s">
        <v>220</v>
      </c>
      <c r="G221" s="127" t="s">
        <v>221</v>
      </c>
      <c r="H221" s="127" t="s">
        <v>222</v>
      </c>
      <c r="I221" s="127" t="s">
        <v>223</v>
      </c>
      <c r="J221" s="127" t="s">
        <v>224</v>
      </c>
      <c r="K221" s="127" t="s">
        <v>225</v>
      </c>
      <c r="L221" s="127" t="s">
        <v>226</v>
      </c>
    </row>
    <row r="222" spans="1:12" ht="19.5" customHeight="1" x14ac:dyDescent="0.15">
      <c r="A222" s="128" t="s">
        <v>8</v>
      </c>
      <c r="B222" s="129"/>
      <c r="C222" s="130" t="s">
        <v>189</v>
      </c>
      <c r="D222" s="130" t="s">
        <v>189</v>
      </c>
      <c r="E222" s="130" t="s">
        <v>189</v>
      </c>
      <c r="F222" s="130" t="s">
        <v>189</v>
      </c>
      <c r="G222" s="130" t="s">
        <v>189</v>
      </c>
      <c r="H222" s="130" t="s">
        <v>189</v>
      </c>
      <c r="I222" s="130" t="s">
        <v>189</v>
      </c>
      <c r="J222" s="130" t="s">
        <v>189</v>
      </c>
      <c r="K222" s="130" t="s">
        <v>189</v>
      </c>
      <c r="L222" s="130" t="s">
        <v>227</v>
      </c>
    </row>
    <row r="223" spans="1:12" ht="90.75" x14ac:dyDescent="0.15">
      <c r="A223" s="128" t="s">
        <v>190</v>
      </c>
      <c r="B223" s="129"/>
      <c r="C223" s="130" t="s">
        <v>228</v>
      </c>
      <c r="D223" s="130" t="s">
        <v>229</v>
      </c>
      <c r="E223" s="130" t="s">
        <v>230</v>
      </c>
      <c r="F223" s="130" t="s">
        <v>231</v>
      </c>
      <c r="G223" s="130" t="s">
        <v>232</v>
      </c>
      <c r="H223" s="130" t="s">
        <v>233</v>
      </c>
      <c r="I223" s="130" t="s">
        <v>234</v>
      </c>
      <c r="J223" s="130" t="s">
        <v>235</v>
      </c>
      <c r="K223" s="130" t="s">
        <v>236</v>
      </c>
      <c r="L223" s="130" t="s">
        <v>237</v>
      </c>
    </row>
    <row r="224" spans="1:12" ht="44.25" customHeight="1" x14ac:dyDescent="0.15">
      <c r="A224" s="128" t="s">
        <v>25</v>
      </c>
      <c r="B224" s="129"/>
      <c r="C224" s="130" t="s">
        <v>203</v>
      </c>
      <c r="D224" s="130" t="s">
        <v>203</v>
      </c>
      <c r="E224" s="130" t="s">
        <v>203</v>
      </c>
      <c r="F224" s="130" t="s">
        <v>202</v>
      </c>
      <c r="G224" s="130" t="s">
        <v>203</v>
      </c>
      <c r="H224" s="130" t="s">
        <v>203</v>
      </c>
      <c r="I224" s="130" t="s">
        <v>202</v>
      </c>
      <c r="J224" s="130" t="s">
        <v>202</v>
      </c>
      <c r="K224" s="130" t="s">
        <v>202</v>
      </c>
      <c r="L224" s="130" t="s">
        <v>238</v>
      </c>
    </row>
    <row r="225" spans="1:12" ht="16.5" x14ac:dyDescent="0.15">
      <c r="A225" s="128" t="s">
        <v>204</v>
      </c>
      <c r="B225" s="129"/>
      <c r="C225" s="130" t="s">
        <v>205</v>
      </c>
      <c r="D225" s="130" t="s">
        <v>205</v>
      </c>
      <c r="E225" s="130" t="s">
        <v>205</v>
      </c>
      <c r="F225" s="130" t="s">
        <v>239</v>
      </c>
      <c r="G225" s="130" t="s">
        <v>205</v>
      </c>
      <c r="H225" s="130" t="s">
        <v>205</v>
      </c>
      <c r="I225" s="130" t="s">
        <v>239</v>
      </c>
      <c r="J225" s="130" t="s">
        <v>239</v>
      </c>
      <c r="K225" s="130" t="s">
        <v>239</v>
      </c>
      <c r="L225" s="130" t="s">
        <v>205</v>
      </c>
    </row>
    <row r="226" spans="1:12" x14ac:dyDescent="0.15">
      <c r="A226" s="132" t="s">
        <v>29</v>
      </c>
      <c r="B226" s="133" t="s">
        <v>207</v>
      </c>
      <c r="C226" s="156">
        <v>2001.5</v>
      </c>
      <c r="D226" s="156">
        <v>3099.4</v>
      </c>
      <c r="E226" s="156">
        <v>1967</v>
      </c>
      <c r="F226" s="156">
        <v>2241.8000000000002</v>
      </c>
      <c r="G226" s="156">
        <v>2041.9</v>
      </c>
      <c r="H226" s="156">
        <v>2047.4</v>
      </c>
      <c r="I226" s="156">
        <v>3009.7</v>
      </c>
      <c r="J226" s="156">
        <v>2917.1</v>
      </c>
      <c r="K226" s="156">
        <v>3003.1</v>
      </c>
      <c r="L226" s="156">
        <v>2079.5</v>
      </c>
    </row>
    <row r="227" spans="1:12" ht="24.75" hidden="1" x14ac:dyDescent="0.15">
      <c r="A227" s="128" t="s">
        <v>208</v>
      </c>
      <c r="B227" s="133" t="s">
        <v>51</v>
      </c>
      <c r="C227" s="135">
        <v>910</v>
      </c>
      <c r="D227" s="135">
        <v>995.4</v>
      </c>
      <c r="E227" s="135">
        <v>886.4</v>
      </c>
      <c r="F227" s="135">
        <v>630.30000000000007</v>
      </c>
      <c r="G227" s="135">
        <v>773.7</v>
      </c>
      <c r="H227" s="135">
        <v>697.5</v>
      </c>
      <c r="I227" s="135">
        <v>477.7</v>
      </c>
      <c r="J227" s="135">
        <v>1693</v>
      </c>
      <c r="K227" s="135">
        <v>1284</v>
      </c>
      <c r="L227" s="130">
        <v>465.40000000000003</v>
      </c>
    </row>
    <row r="228" spans="1:12" ht="33" hidden="1" x14ac:dyDescent="0.15">
      <c r="A228" s="136" t="s">
        <v>52</v>
      </c>
      <c r="B228" s="137" t="s">
        <v>51</v>
      </c>
      <c r="C228" s="138">
        <v>1992</v>
      </c>
      <c r="D228" s="138">
        <v>1992</v>
      </c>
      <c r="E228" s="138">
        <v>1992</v>
      </c>
      <c r="F228" s="138">
        <v>1992</v>
      </c>
      <c r="G228" s="138">
        <v>1992</v>
      </c>
      <c r="H228" s="138">
        <v>1992</v>
      </c>
      <c r="I228" s="138">
        <v>1992</v>
      </c>
      <c r="J228" s="138">
        <v>1992</v>
      </c>
      <c r="K228" s="138">
        <v>1992</v>
      </c>
      <c r="L228" s="139">
        <v>1287</v>
      </c>
    </row>
    <row r="229" spans="1:12" ht="49.5" x14ac:dyDescent="0.15">
      <c r="A229" s="140" t="s">
        <v>89</v>
      </c>
      <c r="B229" s="140"/>
      <c r="C229" s="141"/>
      <c r="D229" s="141" t="s">
        <v>240</v>
      </c>
      <c r="E229" s="141"/>
      <c r="F229" s="141" t="s">
        <v>241</v>
      </c>
      <c r="G229" s="141"/>
      <c r="H229" s="141"/>
      <c r="I229" s="141"/>
      <c r="J229" s="141" t="s">
        <v>211</v>
      </c>
      <c r="K229" s="141"/>
      <c r="L229" s="142" t="s">
        <v>242</v>
      </c>
    </row>
    <row r="230" spans="1:12" ht="12.75" customHeight="1" x14ac:dyDescent="0.15">
      <c r="A230" s="144" t="s">
        <v>213</v>
      </c>
      <c r="B230" s="144" t="s">
        <v>31</v>
      </c>
      <c r="C230" s="145"/>
      <c r="D230" s="146">
        <v>20</v>
      </c>
      <c r="E230" s="146"/>
      <c r="F230" s="146">
        <v>19.98</v>
      </c>
      <c r="G230" s="146"/>
      <c r="H230" s="146"/>
      <c r="I230" s="146"/>
      <c r="J230" s="146">
        <v>7.11</v>
      </c>
      <c r="K230" s="146"/>
      <c r="L230" s="147">
        <v>20</v>
      </c>
    </row>
    <row r="231" spans="1:12" ht="24.75" x14ac:dyDescent="0.15">
      <c r="A231" s="148" t="s">
        <v>214</v>
      </c>
      <c r="B231" s="144" t="s">
        <v>31</v>
      </c>
      <c r="C231" s="145"/>
      <c r="D231" s="149">
        <v>1</v>
      </c>
      <c r="E231" s="149"/>
      <c r="F231" s="149">
        <v>0</v>
      </c>
      <c r="G231" s="149"/>
      <c r="H231" s="149"/>
      <c r="I231" s="149"/>
      <c r="J231" s="149">
        <v>1</v>
      </c>
      <c r="K231" s="149"/>
      <c r="L231" s="149">
        <v>1.5</v>
      </c>
    </row>
    <row r="232" spans="1:12" ht="24.75" x14ac:dyDescent="0.15">
      <c r="A232" s="150" t="s">
        <v>215</v>
      </c>
      <c r="B232" s="151" t="s">
        <v>216</v>
      </c>
      <c r="C232" s="152"/>
      <c r="D232" s="152"/>
      <c r="E232" s="152"/>
      <c r="F232" s="152"/>
      <c r="G232" s="152"/>
      <c r="H232" s="152"/>
      <c r="I232" s="152"/>
      <c r="J232" s="152"/>
      <c r="K232" s="152"/>
      <c r="L232" s="153">
        <v>90154.5</v>
      </c>
    </row>
    <row r="234" spans="1:12" ht="9" customHeight="1" x14ac:dyDescent="0.15"/>
    <row r="236" spans="1:12" ht="33" customHeight="1" x14ac:dyDescent="0.15"/>
    <row r="237" spans="1:12" ht="55.5" customHeight="1" x14ac:dyDescent="0.15"/>
    <row r="238" spans="1:12" hidden="1" x14ac:dyDescent="0.15"/>
    <row r="239" spans="1:12" hidden="1" x14ac:dyDescent="0.15"/>
    <row r="240" spans="1:12" hidden="1" x14ac:dyDescent="0.15"/>
    <row r="241" spans="1:12" hidden="1" x14ac:dyDescent="0.15"/>
    <row r="242" spans="1:12" hidden="1" x14ac:dyDescent="0.15"/>
    <row r="243" spans="1:12" hidden="1" x14ac:dyDescent="0.15"/>
    <row r="244" spans="1:12" hidden="1" x14ac:dyDescent="0.15"/>
    <row r="245" spans="1:12" ht="10.5" hidden="1" customHeight="1" x14ac:dyDescent="0.15"/>
    <row r="246" spans="1:12" ht="9" customHeight="1" x14ac:dyDescent="0.15"/>
    <row r="247" spans="1:12" ht="2.25" customHeight="1" x14ac:dyDescent="0.15"/>
    <row r="248" spans="1:12" x14ac:dyDescent="0.15">
      <c r="A248" s="125"/>
      <c r="B248" s="126" t="s">
        <v>176</v>
      </c>
      <c r="C248" s="127" t="s">
        <v>243</v>
      </c>
      <c r="D248" s="127" t="s">
        <v>244</v>
      </c>
      <c r="E248" s="127" t="s">
        <v>245</v>
      </c>
      <c r="F248" s="127" t="s">
        <v>246</v>
      </c>
      <c r="G248" s="127" t="s">
        <v>247</v>
      </c>
      <c r="H248" s="127" t="s">
        <v>248</v>
      </c>
      <c r="I248" s="127" t="s">
        <v>249</v>
      </c>
      <c r="J248" s="127" t="s">
        <v>250</v>
      </c>
      <c r="K248" s="127" t="s">
        <v>251</v>
      </c>
      <c r="L248" s="154"/>
    </row>
    <row r="249" spans="1:12" ht="20.25" customHeight="1" x14ac:dyDescent="0.15">
      <c r="A249" s="128" t="s">
        <v>8</v>
      </c>
      <c r="B249" s="129"/>
      <c r="C249" s="130" t="s">
        <v>227</v>
      </c>
      <c r="D249" s="130" t="s">
        <v>227</v>
      </c>
      <c r="E249" s="130" t="s">
        <v>227</v>
      </c>
      <c r="F249" s="130" t="s">
        <v>227</v>
      </c>
      <c r="G249" s="130" t="s">
        <v>227</v>
      </c>
      <c r="H249" s="130" t="s">
        <v>227</v>
      </c>
      <c r="I249" s="130" t="s">
        <v>227</v>
      </c>
      <c r="J249" s="130" t="s">
        <v>227</v>
      </c>
      <c r="K249" s="130" t="s">
        <v>227</v>
      </c>
      <c r="L249" s="139"/>
    </row>
    <row r="250" spans="1:12" ht="66" x14ac:dyDescent="0.15">
      <c r="A250" s="128" t="s">
        <v>190</v>
      </c>
      <c r="B250" s="129"/>
      <c r="C250" s="130" t="s">
        <v>252</v>
      </c>
      <c r="D250" s="130" t="s">
        <v>253</v>
      </c>
      <c r="E250" s="130" t="s">
        <v>254</v>
      </c>
      <c r="F250" s="130" t="s">
        <v>255</v>
      </c>
      <c r="G250" s="130" t="s">
        <v>256</v>
      </c>
      <c r="H250" s="130" t="s">
        <v>257</v>
      </c>
      <c r="I250" s="130" t="s">
        <v>258</v>
      </c>
      <c r="J250" s="130" t="s">
        <v>259</v>
      </c>
      <c r="K250" s="130" t="s">
        <v>258</v>
      </c>
      <c r="L250" s="139"/>
    </row>
    <row r="251" spans="1:12" ht="82.5" customHeight="1" x14ac:dyDescent="0.15">
      <c r="A251" s="128" t="s">
        <v>25</v>
      </c>
      <c r="B251" s="129"/>
      <c r="C251" s="130" t="s">
        <v>260</v>
      </c>
      <c r="D251" s="130" t="s">
        <v>261</v>
      </c>
      <c r="E251" s="130" t="s">
        <v>262</v>
      </c>
      <c r="F251" s="130" t="s">
        <v>263</v>
      </c>
      <c r="G251" s="130" t="s">
        <v>264</v>
      </c>
      <c r="H251" s="130" t="s">
        <v>265</v>
      </c>
      <c r="I251" s="130" t="s">
        <v>261</v>
      </c>
      <c r="J251" s="130" t="s">
        <v>266</v>
      </c>
      <c r="K251" s="130" t="s">
        <v>261</v>
      </c>
      <c r="L251" s="139"/>
    </row>
    <row r="252" spans="1:12" ht="16.5" x14ac:dyDescent="0.15">
      <c r="A252" s="128" t="s">
        <v>204</v>
      </c>
      <c r="B252" s="129"/>
      <c r="C252" s="130" t="s">
        <v>205</v>
      </c>
      <c r="D252" s="130" t="s">
        <v>267</v>
      </c>
      <c r="E252" s="130" t="s">
        <v>267</v>
      </c>
      <c r="F252" s="130" t="s">
        <v>205</v>
      </c>
      <c r="G252" s="130" t="s">
        <v>267</v>
      </c>
      <c r="H252" s="130" t="s">
        <v>205</v>
      </c>
      <c r="I252" s="130" t="s">
        <v>267</v>
      </c>
      <c r="J252" s="130" t="s">
        <v>205</v>
      </c>
      <c r="K252" s="130" t="s">
        <v>205</v>
      </c>
      <c r="L252" s="139"/>
    </row>
    <row r="253" spans="1:12" x14ac:dyDescent="0.15">
      <c r="A253" s="132" t="s">
        <v>29</v>
      </c>
      <c r="B253" s="133" t="s">
        <v>207</v>
      </c>
      <c r="C253" s="156">
        <v>2029.7</v>
      </c>
      <c r="D253" s="156">
        <v>2879</v>
      </c>
      <c r="E253" s="156">
        <v>1852.9</v>
      </c>
      <c r="F253" s="156">
        <v>1921.9</v>
      </c>
      <c r="G253" s="156">
        <v>2107</v>
      </c>
      <c r="H253" s="156">
        <v>2030.4</v>
      </c>
      <c r="I253" s="156">
        <v>2118.1</v>
      </c>
      <c r="J253" s="156">
        <v>3066.8</v>
      </c>
      <c r="K253" s="156">
        <v>3253.6</v>
      </c>
      <c r="L253" s="139"/>
    </row>
    <row r="254" spans="1:12" ht="24.75" hidden="1" x14ac:dyDescent="0.15">
      <c r="A254" s="128" t="s">
        <v>208</v>
      </c>
      <c r="B254" s="133" t="s">
        <v>51</v>
      </c>
      <c r="C254" s="135">
        <v>1199</v>
      </c>
      <c r="D254" s="135">
        <v>392.90000000000003</v>
      </c>
      <c r="E254" s="135">
        <v>1059</v>
      </c>
      <c r="F254" s="135">
        <v>383.1</v>
      </c>
      <c r="G254" s="135">
        <v>67.070000000000007</v>
      </c>
      <c r="H254" s="135">
        <v>322.10000000000002</v>
      </c>
      <c r="I254" s="135">
        <v>361.8</v>
      </c>
      <c r="J254" s="135">
        <v>518.1</v>
      </c>
      <c r="K254" s="135">
        <v>931.2</v>
      </c>
      <c r="L254" s="139"/>
    </row>
    <row r="255" spans="1:12" ht="33" hidden="1" x14ac:dyDescent="0.15">
      <c r="A255" s="136" t="s">
        <v>52</v>
      </c>
      <c r="B255" s="137" t="s">
        <v>51</v>
      </c>
      <c r="C255" s="138">
        <v>1287</v>
      </c>
      <c r="D255" s="138">
        <v>1287</v>
      </c>
      <c r="E255" s="138">
        <v>1287</v>
      </c>
      <c r="F255" s="138">
        <v>1287</v>
      </c>
      <c r="G255" s="138">
        <v>1287</v>
      </c>
      <c r="H255" s="138">
        <v>1287</v>
      </c>
      <c r="I255" s="138">
        <v>1287</v>
      </c>
      <c r="J255" s="138">
        <v>1287</v>
      </c>
      <c r="K255" s="138">
        <v>1287</v>
      </c>
      <c r="L255" s="139"/>
    </row>
    <row r="256" spans="1:12" ht="81" customHeight="1" x14ac:dyDescent="0.15">
      <c r="A256" s="140" t="s">
        <v>89</v>
      </c>
      <c r="B256" s="140"/>
      <c r="C256" s="141" t="s">
        <v>242</v>
      </c>
      <c r="D256" s="141" t="s">
        <v>268</v>
      </c>
      <c r="E256" s="141" t="s">
        <v>242</v>
      </c>
      <c r="F256" s="141" t="s">
        <v>269</v>
      </c>
      <c r="G256" s="141" t="s">
        <v>270</v>
      </c>
      <c r="H256" s="141" t="s">
        <v>270</v>
      </c>
      <c r="I256" s="141"/>
      <c r="J256" s="141" t="s">
        <v>242</v>
      </c>
      <c r="K256" s="141" t="s">
        <v>271</v>
      </c>
      <c r="L256" s="157"/>
    </row>
    <row r="257" spans="1:12" ht="12" customHeight="1" x14ac:dyDescent="0.15">
      <c r="A257" s="144" t="s">
        <v>213</v>
      </c>
      <c r="B257" s="144" t="s">
        <v>31</v>
      </c>
      <c r="C257" s="146">
        <v>20</v>
      </c>
      <c r="D257" s="146">
        <v>18.440000000000001</v>
      </c>
      <c r="E257" s="146">
        <v>10.08</v>
      </c>
      <c r="F257" s="146">
        <v>9.5299999999999994</v>
      </c>
      <c r="G257" s="146">
        <v>19.98</v>
      </c>
      <c r="H257" s="146">
        <v>20</v>
      </c>
      <c r="I257" s="146"/>
      <c r="J257" s="146">
        <v>20</v>
      </c>
      <c r="K257" s="146">
        <v>20</v>
      </c>
      <c r="L257" s="158"/>
    </row>
    <row r="258" spans="1:12" ht="24.75" x14ac:dyDescent="0.15">
      <c r="A258" s="148" t="s">
        <v>214</v>
      </c>
      <c r="B258" s="144" t="s">
        <v>31</v>
      </c>
      <c r="C258" s="149">
        <v>1.5</v>
      </c>
      <c r="D258" s="149">
        <v>1</v>
      </c>
      <c r="E258" s="149">
        <v>1</v>
      </c>
      <c r="F258" s="149">
        <v>1</v>
      </c>
      <c r="G258" s="149">
        <v>0</v>
      </c>
      <c r="H258" s="149">
        <v>1</v>
      </c>
      <c r="I258" s="149"/>
      <c r="J258" s="149">
        <v>1.5</v>
      </c>
      <c r="K258" s="149">
        <v>1.5</v>
      </c>
      <c r="L258" s="158"/>
    </row>
    <row r="259" spans="1:12" ht="24.75" x14ac:dyDescent="0.15">
      <c r="A259" s="150" t="s">
        <v>215</v>
      </c>
      <c r="B259" s="151" t="s">
        <v>216</v>
      </c>
      <c r="C259" s="153">
        <v>110154.5</v>
      </c>
      <c r="D259" s="152"/>
      <c r="E259" s="152"/>
      <c r="F259" s="152"/>
      <c r="G259" s="152"/>
      <c r="H259" s="152"/>
      <c r="I259" s="152"/>
      <c r="J259" s="153">
        <v>43154.5</v>
      </c>
      <c r="K259" s="153">
        <v>151253.4</v>
      </c>
      <c r="L259" s="155"/>
    </row>
    <row r="260" spans="1:12" x14ac:dyDescent="0.15">
      <c r="A260" s="154"/>
      <c r="B260" s="159"/>
      <c r="C260" s="160"/>
      <c r="D260" s="160"/>
      <c r="E260" s="160"/>
      <c r="F260" s="160"/>
      <c r="G260" s="160"/>
      <c r="H260" s="160"/>
      <c r="I260" s="160"/>
      <c r="J260" s="160"/>
      <c r="K260" s="160"/>
      <c r="L260" s="139"/>
    </row>
    <row r="261" spans="1:12" x14ac:dyDescent="0.15">
      <c r="A261" s="158"/>
      <c r="B261" s="161"/>
      <c r="C261" s="138"/>
      <c r="D261" s="138"/>
      <c r="E261" s="138"/>
      <c r="F261" s="138"/>
      <c r="G261" s="138"/>
      <c r="H261" s="138"/>
      <c r="I261" s="138"/>
      <c r="J261" s="138"/>
      <c r="K261" s="138"/>
      <c r="L261" s="139"/>
    </row>
    <row r="262" spans="1:12" x14ac:dyDescent="0.15">
      <c r="A262" s="158"/>
      <c r="B262" s="158"/>
      <c r="C262" s="162"/>
      <c r="D262" s="330"/>
      <c r="E262" s="330"/>
      <c r="F262" s="330"/>
      <c r="G262" s="330"/>
      <c r="H262" s="330"/>
      <c r="I262" s="330"/>
      <c r="J262" s="162"/>
      <c r="K262" s="162"/>
      <c r="L262" s="157"/>
    </row>
    <row r="263" spans="1:12" ht="15" customHeight="1" x14ac:dyDescent="0.15">
      <c r="A263" s="154"/>
      <c r="B263" s="163"/>
      <c r="C263" s="163"/>
      <c r="D263" s="164" t="s">
        <v>176</v>
      </c>
      <c r="E263" s="324" t="s">
        <v>272</v>
      </c>
      <c r="F263" s="324"/>
      <c r="G263" s="324" t="s">
        <v>24</v>
      </c>
      <c r="H263" s="324"/>
      <c r="I263" s="324" t="s">
        <v>273</v>
      </c>
      <c r="J263" s="324"/>
      <c r="K263" s="165"/>
      <c r="L263" s="158"/>
    </row>
    <row r="264" spans="1:12" ht="9" x14ac:dyDescent="0.15">
      <c r="A264" s="158"/>
      <c r="B264" s="325" t="s">
        <v>29</v>
      </c>
      <c r="C264" s="325"/>
      <c r="D264" s="166" t="s">
        <v>274</v>
      </c>
      <c r="E264" s="326">
        <f>SUM($C$253:$K$253,$C$226:$L$226,$C$192:$L$192)</f>
        <v>66424.89999999998</v>
      </c>
      <c r="F264" s="326"/>
      <c r="G264" s="326">
        <f>AVERAGE($C$253:$K$253,$C$226:$L$226,$C$192:$L$192)</f>
        <v>2290.5137931034474</v>
      </c>
      <c r="H264" s="326"/>
      <c r="I264" s="326">
        <f>K253+J253+H253+G253+F253+E253+D253+C253+D226+F226+J226+L226+L192+I192+H192+G192+F192+E192+D192</f>
        <v>44177.799999999988</v>
      </c>
      <c r="J264" s="326"/>
      <c r="K264" s="165"/>
      <c r="L264" s="158"/>
    </row>
    <row r="265" spans="1:12" ht="12" customHeight="1" x14ac:dyDescent="0.15">
      <c r="A265" s="154"/>
      <c r="B265" s="313" t="s">
        <v>208</v>
      </c>
      <c r="C265" s="313"/>
      <c r="D265" s="315" t="s">
        <v>51</v>
      </c>
      <c r="E265" s="317">
        <v>18500.5</v>
      </c>
      <c r="F265" s="317"/>
      <c r="G265" s="317">
        <v>637.9</v>
      </c>
      <c r="H265" s="317"/>
      <c r="I265" s="317">
        <v>11904.1</v>
      </c>
      <c r="J265" s="317"/>
      <c r="K265" s="155"/>
      <c r="L265" s="155"/>
    </row>
    <row r="266" spans="1:12" x14ac:dyDescent="0.15">
      <c r="B266" s="314"/>
      <c r="C266" s="314"/>
      <c r="D266" s="316"/>
      <c r="E266" s="318"/>
      <c r="F266" s="318"/>
      <c r="G266" s="318"/>
      <c r="H266" s="318"/>
      <c r="I266" s="318"/>
      <c r="J266" s="318"/>
    </row>
    <row r="267" spans="1:12" ht="8.25" customHeight="1" x14ac:dyDescent="0.15">
      <c r="B267" s="319" t="s">
        <v>52</v>
      </c>
      <c r="C267" s="319"/>
      <c r="D267" s="321" t="s">
        <v>51</v>
      </c>
      <c r="E267" s="322">
        <v>4227.6000000000004</v>
      </c>
      <c r="F267" s="322"/>
      <c r="G267" s="322">
        <v>145.80000000000001</v>
      </c>
      <c r="H267" s="322"/>
      <c r="I267" s="322">
        <v>2798.5</v>
      </c>
      <c r="J267" s="322"/>
    </row>
    <row r="268" spans="1:12" x14ac:dyDescent="0.15">
      <c r="B268" s="320"/>
      <c r="C268" s="320"/>
      <c r="D268" s="316"/>
      <c r="E268" s="323"/>
      <c r="F268" s="323"/>
      <c r="G268" s="323"/>
      <c r="H268" s="323"/>
      <c r="I268" s="323"/>
      <c r="J268" s="323"/>
    </row>
    <row r="269" spans="1:12" ht="16.5" x14ac:dyDescent="0.15">
      <c r="B269" s="309" t="s">
        <v>215</v>
      </c>
      <c r="C269" s="309"/>
      <c r="D269" s="167" t="s">
        <v>275</v>
      </c>
      <c r="E269" s="310"/>
      <c r="F269" s="310"/>
      <c r="G269" s="310"/>
      <c r="H269" s="310"/>
      <c r="I269" s="311">
        <v>525</v>
      </c>
      <c r="J269" s="311"/>
      <c r="K269" s="168"/>
    </row>
    <row r="271" spans="1:12" hidden="1" x14ac:dyDescent="0.15"/>
    <row r="272" spans="1:12" hidden="1" x14ac:dyDescent="0.15"/>
    <row r="273" spans="4:9" hidden="1" x14ac:dyDescent="0.15"/>
    <row r="274" spans="4:9" hidden="1" x14ac:dyDescent="0.15">
      <c r="D274" s="312"/>
      <c r="E274" s="312"/>
      <c r="F274" s="312"/>
      <c r="G274" s="312"/>
      <c r="H274" s="312"/>
      <c r="I274" s="312"/>
    </row>
    <row r="275" spans="4:9" hidden="1" x14ac:dyDescent="0.15">
      <c r="D275" s="312"/>
      <c r="E275" s="312"/>
      <c r="F275" s="312"/>
      <c r="G275" s="312"/>
      <c r="H275" s="312"/>
      <c r="I275" s="312"/>
    </row>
    <row r="276" spans="4:9" hidden="1" x14ac:dyDescent="0.15"/>
    <row r="277" spans="4:9" hidden="1" x14ac:dyDescent="0.15"/>
    <row r="278" spans="4:9" hidden="1" x14ac:dyDescent="0.15"/>
    <row r="279" spans="4:9" hidden="1" x14ac:dyDescent="0.15"/>
    <row r="280" spans="4:9" hidden="1" x14ac:dyDescent="0.15"/>
    <row r="281" spans="4:9" hidden="1" x14ac:dyDescent="0.15"/>
    <row r="282" spans="4:9" hidden="1" x14ac:dyDescent="0.15"/>
    <row r="283" spans="4:9" hidden="1" x14ac:dyDescent="0.15"/>
    <row r="284" spans="4:9" hidden="1" x14ac:dyDescent="0.15"/>
    <row r="285" spans="4:9" hidden="1" x14ac:dyDescent="0.15"/>
    <row r="286" spans="4:9" hidden="1" x14ac:dyDescent="0.15"/>
    <row r="287" spans="4:9" hidden="1" x14ac:dyDescent="0.15"/>
    <row r="288" spans="4:9" hidden="1" x14ac:dyDescent="0.15"/>
    <row r="289" hidden="1" x14ac:dyDescent="0.15"/>
    <row r="290" hidden="1" x14ac:dyDescent="0.15"/>
    <row r="291" hidden="1" x14ac:dyDescent="0.15"/>
    <row r="292" hidden="1" x14ac:dyDescent="0.15"/>
    <row r="293" hidden="1" x14ac:dyDescent="0.15"/>
    <row r="294" hidden="1" x14ac:dyDescent="0.15"/>
    <row r="295" hidden="1" x14ac:dyDescent="0.15"/>
    <row r="296" hidden="1" x14ac:dyDescent="0.15"/>
    <row r="297" hidden="1" x14ac:dyDescent="0.15"/>
    <row r="298" hidden="1" x14ac:dyDescent="0.15"/>
    <row r="299" hidden="1" x14ac:dyDescent="0.15"/>
    <row r="300" hidden="1" x14ac:dyDescent="0.15"/>
    <row r="301" hidden="1" x14ac:dyDescent="0.15"/>
    <row r="302" hidden="1" x14ac:dyDescent="0.15"/>
    <row r="303" hidden="1" x14ac:dyDescent="0.15"/>
    <row r="304" hidden="1" x14ac:dyDescent="0.15"/>
    <row r="305" hidden="1" x14ac:dyDescent="0.15"/>
    <row r="306" hidden="1" x14ac:dyDescent="0.15"/>
    <row r="307" hidden="1" x14ac:dyDescent="0.15"/>
    <row r="308" hidden="1" x14ac:dyDescent="0.15"/>
    <row r="309" hidden="1" x14ac:dyDescent="0.15"/>
    <row r="310" hidden="1" x14ac:dyDescent="0.15"/>
    <row r="311" hidden="1" x14ac:dyDescent="0.15"/>
    <row r="312" hidden="1" x14ac:dyDescent="0.15"/>
    <row r="313" hidden="1" x14ac:dyDescent="0.15"/>
    <row r="314" hidden="1" x14ac:dyDescent="0.15"/>
    <row r="315" hidden="1" x14ac:dyDescent="0.15"/>
    <row r="316" hidden="1" x14ac:dyDescent="0.15"/>
    <row r="317" hidden="1" x14ac:dyDescent="0.15"/>
    <row r="318" hidden="1" x14ac:dyDescent="0.15"/>
    <row r="319" hidden="1" x14ac:dyDescent="0.15"/>
    <row r="320" hidden="1" x14ac:dyDescent="0.15"/>
    <row r="321" hidden="1" x14ac:dyDescent="0.15"/>
    <row r="322" hidden="1" x14ac:dyDescent="0.15"/>
    <row r="323" hidden="1" x14ac:dyDescent="0.15"/>
    <row r="324" hidden="1" x14ac:dyDescent="0.15"/>
    <row r="325" hidden="1" x14ac:dyDescent="0.15"/>
    <row r="326" hidden="1" x14ac:dyDescent="0.15"/>
    <row r="327" hidden="1" x14ac:dyDescent="0.15"/>
    <row r="328" ht="31.5" hidden="1" customHeight="1" x14ac:dyDescent="0.15"/>
    <row r="329" hidden="1" x14ac:dyDescent="0.15"/>
    <row r="330" hidden="1" x14ac:dyDescent="0.15"/>
    <row r="331" hidden="1" x14ac:dyDescent="0.15"/>
    <row r="332" hidden="1" x14ac:dyDescent="0.15"/>
    <row r="333" hidden="1" x14ac:dyDescent="0.15"/>
    <row r="334" hidden="1" x14ac:dyDescent="0.15"/>
    <row r="335" hidden="1" x14ac:dyDescent="0.15"/>
    <row r="336" hidden="1" x14ac:dyDescent="0.15"/>
    <row r="337" hidden="1" x14ac:dyDescent="0.15"/>
    <row r="338" hidden="1" x14ac:dyDescent="0.15"/>
    <row r="339" hidden="1" x14ac:dyDescent="0.15"/>
    <row r="340" hidden="1" x14ac:dyDescent="0.15"/>
    <row r="341" hidden="1" x14ac:dyDescent="0.15"/>
    <row r="342" hidden="1" x14ac:dyDescent="0.15"/>
    <row r="343" hidden="1" x14ac:dyDescent="0.15"/>
    <row r="344" hidden="1" x14ac:dyDescent="0.15"/>
    <row r="345" hidden="1" x14ac:dyDescent="0.15"/>
    <row r="346" hidden="1" x14ac:dyDescent="0.15"/>
    <row r="347" hidden="1" x14ac:dyDescent="0.15"/>
    <row r="348" hidden="1" x14ac:dyDescent="0.15"/>
    <row r="349" hidden="1" x14ac:dyDescent="0.15"/>
    <row r="350" hidden="1" x14ac:dyDescent="0.15"/>
    <row r="351" hidden="1" x14ac:dyDescent="0.15"/>
    <row r="352" hidden="1" x14ac:dyDescent="0.15"/>
    <row r="353" spans="1:5" hidden="1" x14ac:dyDescent="0.15"/>
    <row r="354" spans="1:5" hidden="1" x14ac:dyDescent="0.15"/>
    <row r="355" spans="1:5" hidden="1" x14ac:dyDescent="0.15"/>
    <row r="356" spans="1:5" hidden="1" x14ac:dyDescent="0.15"/>
    <row r="357" spans="1:5" hidden="1" x14ac:dyDescent="0.15"/>
    <row r="358" spans="1:5" hidden="1" x14ac:dyDescent="0.15"/>
    <row r="359" spans="1:5" hidden="1" x14ac:dyDescent="0.15"/>
    <row r="360" spans="1:5" hidden="1" x14ac:dyDescent="0.15"/>
    <row r="361" spans="1:5" hidden="1" x14ac:dyDescent="0.15"/>
    <row r="362" spans="1:5" hidden="1" x14ac:dyDescent="0.15"/>
    <row r="363" spans="1:5" hidden="1" x14ac:dyDescent="0.15"/>
    <row r="364" spans="1:5" hidden="1" x14ac:dyDescent="0.15"/>
    <row r="365" spans="1:5" hidden="1" x14ac:dyDescent="0.15">
      <c r="A365" s="114" t="s">
        <v>276</v>
      </c>
      <c r="B365" s="114">
        <v>51.99666666666667</v>
      </c>
      <c r="C365" s="114">
        <v>80.790000000000006</v>
      </c>
      <c r="D365" s="114">
        <v>29.4</v>
      </c>
      <c r="E365" s="114">
        <v>51.390000000000008</v>
      </c>
    </row>
    <row r="366" spans="1:5" hidden="1" x14ac:dyDescent="0.15">
      <c r="A366" s="114" t="s">
        <v>277</v>
      </c>
      <c r="B366" s="114">
        <v>34.08</v>
      </c>
      <c r="C366" s="114">
        <v>40.119999999999997</v>
      </c>
      <c r="D366" s="114">
        <v>28.04</v>
      </c>
      <c r="E366" s="114">
        <v>12.079999999999998</v>
      </c>
    </row>
    <row r="367" spans="1:5" hidden="1" x14ac:dyDescent="0.15">
      <c r="A367" s="114" t="s">
        <v>278</v>
      </c>
      <c r="B367" s="114">
        <v>41.164999999999999</v>
      </c>
      <c r="C367" s="114">
        <v>58.53</v>
      </c>
      <c r="D367" s="114">
        <v>23.8</v>
      </c>
      <c r="E367" s="114">
        <v>34.730000000000004</v>
      </c>
    </row>
    <row r="368" spans="1:5" hidden="1" x14ac:dyDescent="0.15">
      <c r="A368" s="114" t="s">
        <v>279</v>
      </c>
      <c r="B368" s="114">
        <v>41.59</v>
      </c>
      <c r="C368" s="114">
        <v>41.59</v>
      </c>
      <c r="D368" s="114">
        <v>41.59</v>
      </c>
      <c r="E368" s="114">
        <v>0</v>
      </c>
    </row>
    <row r="369" spans="1:5" hidden="1" x14ac:dyDescent="0.15">
      <c r="A369" s="114" t="s">
        <v>280</v>
      </c>
      <c r="B369" s="114">
        <v>114.5</v>
      </c>
      <c r="C369" s="114">
        <v>114.5</v>
      </c>
      <c r="D369" s="114">
        <v>114.5</v>
      </c>
      <c r="E369" s="114">
        <v>0</v>
      </c>
    </row>
    <row r="370" spans="1:5" hidden="1" x14ac:dyDescent="0.15">
      <c r="A370" s="114" t="s">
        <v>281</v>
      </c>
      <c r="B370" s="114">
        <v>75.319999999999993</v>
      </c>
      <c r="C370" s="114">
        <v>114.5</v>
      </c>
      <c r="D370" s="114">
        <v>36.14</v>
      </c>
      <c r="E370" s="114">
        <v>78.36</v>
      </c>
    </row>
    <row r="371" spans="1:5" hidden="1" x14ac:dyDescent="0.15">
      <c r="A371" s="114" t="s">
        <v>282</v>
      </c>
      <c r="B371" s="114">
        <v>88.745000000000005</v>
      </c>
      <c r="C371" s="114">
        <v>114.5</v>
      </c>
      <c r="D371" s="114">
        <v>62.99</v>
      </c>
      <c r="E371" s="114">
        <v>51.51</v>
      </c>
    </row>
    <row r="372" spans="1:5" hidden="1" x14ac:dyDescent="0.15">
      <c r="A372" s="114" t="s">
        <v>283</v>
      </c>
      <c r="B372" s="114">
        <v>78.534999999999997</v>
      </c>
      <c r="C372" s="114">
        <v>103</v>
      </c>
      <c r="D372" s="114">
        <v>54.07</v>
      </c>
      <c r="E372" s="114">
        <v>48.93</v>
      </c>
    </row>
    <row r="373" spans="1:5" hidden="1" x14ac:dyDescent="0.15">
      <c r="A373" s="114" t="s">
        <v>284</v>
      </c>
      <c r="B373" s="114">
        <v>50.02</v>
      </c>
      <c r="C373" s="114">
        <v>79.92</v>
      </c>
      <c r="D373" s="114">
        <v>20.12</v>
      </c>
      <c r="E373" s="114">
        <v>59.8</v>
      </c>
    </row>
    <row r="374" spans="1:5" hidden="1" x14ac:dyDescent="0.15">
      <c r="A374" s="114" t="s">
        <v>285</v>
      </c>
      <c r="B374" s="114">
        <v>45.51</v>
      </c>
      <c r="C374" s="114">
        <v>45.51</v>
      </c>
      <c r="D374" s="114">
        <v>45.51</v>
      </c>
      <c r="E374" s="114">
        <v>0</v>
      </c>
    </row>
    <row r="375" spans="1:5" hidden="1" x14ac:dyDescent="0.15">
      <c r="A375" s="114" t="s">
        <v>286</v>
      </c>
      <c r="B375" s="114">
        <v>69.47</v>
      </c>
      <c r="C375" s="114">
        <v>114.5</v>
      </c>
      <c r="D375" s="114">
        <v>24.44</v>
      </c>
      <c r="E375" s="114">
        <v>90.06</v>
      </c>
    </row>
    <row r="376" spans="1:5" hidden="1" x14ac:dyDescent="0.15">
      <c r="A376" s="114" t="s">
        <v>287</v>
      </c>
      <c r="B376" s="114">
        <v>87.982500000000002</v>
      </c>
      <c r="C376" s="114">
        <v>114.5</v>
      </c>
      <c r="D376" s="114">
        <v>44.24</v>
      </c>
      <c r="E376" s="114">
        <v>70.259999999999991</v>
      </c>
    </row>
    <row r="377" spans="1:5" hidden="1" x14ac:dyDescent="0.15">
      <c r="A377" s="114" t="s">
        <v>288</v>
      </c>
      <c r="B377" s="114">
        <v>61.120000000000005</v>
      </c>
      <c r="C377" s="114">
        <v>96.04</v>
      </c>
      <c r="D377" s="114">
        <v>26.2</v>
      </c>
      <c r="E377" s="114">
        <v>69.84</v>
      </c>
    </row>
    <row r="378" spans="1:5" hidden="1" x14ac:dyDescent="0.15">
      <c r="A378" s="114" t="s">
        <v>289</v>
      </c>
      <c r="B378" s="114">
        <v>56.26</v>
      </c>
      <c r="C378" s="114">
        <v>58.76</v>
      </c>
      <c r="D378" s="114">
        <v>53.76</v>
      </c>
      <c r="E378" s="114">
        <v>5</v>
      </c>
    </row>
    <row r="379" spans="1:5" hidden="1" x14ac:dyDescent="0.15">
      <c r="A379" s="114" t="s">
        <v>290</v>
      </c>
      <c r="B379" s="114">
        <v>56.3</v>
      </c>
      <c r="C379" s="114">
        <v>56.3</v>
      </c>
      <c r="D379" s="114">
        <v>56.3</v>
      </c>
      <c r="E379" s="114">
        <v>0</v>
      </c>
    </row>
    <row r="380" spans="1:5" hidden="1" x14ac:dyDescent="0.15">
      <c r="A380" s="114" t="s">
        <v>291</v>
      </c>
      <c r="B380" s="114">
        <v>79.92</v>
      </c>
      <c r="C380" s="114">
        <v>79.92</v>
      </c>
      <c r="D380" s="114">
        <v>79.92</v>
      </c>
      <c r="E380" s="114">
        <v>0</v>
      </c>
    </row>
    <row r="381" spans="1:5" hidden="1" x14ac:dyDescent="0.15">
      <c r="A381" s="114" t="s">
        <v>292</v>
      </c>
      <c r="B381" s="114">
        <v>78.239999999999995</v>
      </c>
      <c r="C381" s="114">
        <v>103</v>
      </c>
      <c r="D381" s="114">
        <v>53.48</v>
      </c>
      <c r="E381" s="114">
        <v>49.52</v>
      </c>
    </row>
    <row r="382" spans="1:5" hidden="1" x14ac:dyDescent="0.15">
      <c r="A382" s="114" t="s">
        <v>293</v>
      </c>
      <c r="B382" s="114">
        <v>97.210000000000008</v>
      </c>
      <c r="C382" s="114">
        <v>114.5</v>
      </c>
      <c r="D382" s="114">
        <v>79.92</v>
      </c>
      <c r="E382" s="114">
        <v>34.58</v>
      </c>
    </row>
    <row r="383" spans="1:5" hidden="1" x14ac:dyDescent="0.15">
      <c r="A383" s="114" t="s">
        <v>294</v>
      </c>
      <c r="B383" s="114">
        <v>93.544000000000011</v>
      </c>
      <c r="C383" s="114">
        <v>114.5</v>
      </c>
      <c r="D383" s="114">
        <v>32.72</v>
      </c>
      <c r="E383" s="114">
        <v>81.78</v>
      </c>
    </row>
    <row r="384" spans="1:5" hidden="1" x14ac:dyDescent="0.15"/>
    <row r="385" hidden="1" x14ac:dyDescent="0.15"/>
    <row r="386" hidden="1" x14ac:dyDescent="0.15"/>
    <row r="387" hidden="1" x14ac:dyDescent="0.15"/>
    <row r="388" hidden="1" x14ac:dyDescent="0.15"/>
    <row r="389" hidden="1" x14ac:dyDescent="0.15"/>
    <row r="390" hidden="1" x14ac:dyDescent="0.15"/>
    <row r="391" hidden="1" x14ac:dyDescent="0.15"/>
    <row r="392" hidden="1" x14ac:dyDescent="0.15"/>
    <row r="393" hidden="1" x14ac:dyDescent="0.15"/>
    <row r="394" hidden="1" x14ac:dyDescent="0.15"/>
    <row r="395" hidden="1" x14ac:dyDescent="0.15"/>
    <row r="396" hidden="1" x14ac:dyDescent="0.15"/>
    <row r="397" hidden="1" x14ac:dyDescent="0.15"/>
    <row r="398" hidden="1" x14ac:dyDescent="0.15"/>
    <row r="399" hidden="1" x14ac:dyDescent="0.15"/>
    <row r="400" hidden="1" x14ac:dyDescent="0.15"/>
    <row r="401" hidden="1" x14ac:dyDescent="0.15"/>
    <row r="402" hidden="1" x14ac:dyDescent="0.15"/>
    <row r="403" hidden="1" x14ac:dyDescent="0.15"/>
    <row r="404" hidden="1" x14ac:dyDescent="0.15"/>
    <row r="405" hidden="1" x14ac:dyDescent="0.15"/>
    <row r="406" hidden="1" x14ac:dyDescent="0.15"/>
    <row r="407" hidden="1" x14ac:dyDescent="0.15"/>
    <row r="408" hidden="1" x14ac:dyDescent="0.15"/>
    <row r="409" hidden="1" x14ac:dyDescent="0.15"/>
    <row r="410" hidden="1" x14ac:dyDescent="0.15"/>
    <row r="411" hidden="1" x14ac:dyDescent="0.15"/>
    <row r="412" hidden="1" x14ac:dyDescent="0.15"/>
    <row r="413" hidden="1" x14ac:dyDescent="0.15"/>
    <row r="414" hidden="1" x14ac:dyDescent="0.15"/>
    <row r="415" hidden="1" x14ac:dyDescent="0.15"/>
    <row r="416" hidden="1" x14ac:dyDescent="0.15"/>
    <row r="417" hidden="1" x14ac:dyDescent="0.15"/>
    <row r="418" hidden="1" x14ac:dyDescent="0.15"/>
    <row r="419" hidden="1" x14ac:dyDescent="0.15"/>
    <row r="420" hidden="1" x14ac:dyDescent="0.15"/>
    <row r="421" hidden="1" x14ac:dyDescent="0.15"/>
    <row r="422" hidden="1" x14ac:dyDescent="0.15"/>
    <row r="423" hidden="1" x14ac:dyDescent="0.15"/>
    <row r="424" hidden="1" x14ac:dyDescent="0.15"/>
    <row r="425" hidden="1" x14ac:dyDescent="0.15"/>
    <row r="426" hidden="1" x14ac:dyDescent="0.15"/>
    <row r="427" hidden="1" x14ac:dyDescent="0.15"/>
    <row r="428" hidden="1" x14ac:dyDescent="0.15"/>
    <row r="429" hidden="1" x14ac:dyDescent="0.15"/>
    <row r="430" hidden="1" x14ac:dyDescent="0.15"/>
    <row r="431" hidden="1" x14ac:dyDescent="0.15"/>
    <row r="432" hidden="1" x14ac:dyDescent="0.15"/>
    <row r="433" hidden="1" x14ac:dyDescent="0.15"/>
    <row r="434" hidden="1" x14ac:dyDescent="0.15"/>
    <row r="435" hidden="1" x14ac:dyDescent="0.15"/>
    <row r="436" hidden="1" x14ac:dyDescent="0.15"/>
    <row r="437" hidden="1" x14ac:dyDescent="0.15"/>
    <row r="438" hidden="1" x14ac:dyDescent="0.15"/>
    <row r="439" hidden="1" x14ac:dyDescent="0.15"/>
    <row r="440" hidden="1" x14ac:dyDescent="0.15"/>
    <row r="441" hidden="1" x14ac:dyDescent="0.15"/>
    <row r="442" hidden="1" x14ac:dyDescent="0.15"/>
    <row r="443" hidden="1" x14ac:dyDescent="0.15"/>
    <row r="444" hidden="1" x14ac:dyDescent="0.15"/>
    <row r="445" hidden="1" x14ac:dyDescent="0.15"/>
    <row r="446" hidden="1" x14ac:dyDescent="0.15"/>
    <row r="447" hidden="1" x14ac:dyDescent="0.15"/>
    <row r="448" hidden="1" x14ac:dyDescent="0.15"/>
    <row r="449" hidden="1" x14ac:dyDescent="0.15"/>
    <row r="450" hidden="1" x14ac:dyDescent="0.15"/>
    <row r="451" hidden="1" x14ac:dyDescent="0.15"/>
    <row r="452" hidden="1" x14ac:dyDescent="0.15"/>
    <row r="453" hidden="1" x14ac:dyDescent="0.15"/>
    <row r="454" hidden="1" x14ac:dyDescent="0.15"/>
    <row r="455" hidden="1" x14ac:dyDescent="0.15"/>
    <row r="456" hidden="1" x14ac:dyDescent="0.15"/>
    <row r="457" hidden="1" x14ac:dyDescent="0.15"/>
    <row r="458" hidden="1" x14ac:dyDescent="0.15"/>
    <row r="459" hidden="1" x14ac:dyDescent="0.15"/>
    <row r="460" hidden="1" x14ac:dyDescent="0.15"/>
    <row r="461" hidden="1" x14ac:dyDescent="0.15"/>
    <row r="462" hidden="1" x14ac:dyDescent="0.15"/>
    <row r="463" hidden="1" x14ac:dyDescent="0.15"/>
    <row r="464" hidden="1" x14ac:dyDescent="0.15"/>
    <row r="465" hidden="1" x14ac:dyDescent="0.15"/>
    <row r="466" hidden="1" x14ac:dyDescent="0.15"/>
    <row r="467" hidden="1" x14ac:dyDescent="0.15"/>
    <row r="468" hidden="1" x14ac:dyDescent="0.15"/>
    <row r="469" hidden="1" x14ac:dyDescent="0.15"/>
    <row r="470" hidden="1" x14ac:dyDescent="0.15"/>
    <row r="471" hidden="1" x14ac:dyDescent="0.15"/>
    <row r="472" hidden="1" x14ac:dyDescent="0.15"/>
    <row r="473" hidden="1" x14ac:dyDescent="0.15"/>
    <row r="474" hidden="1" x14ac:dyDescent="0.15"/>
    <row r="475" hidden="1" x14ac:dyDescent="0.15"/>
    <row r="476" hidden="1" x14ac:dyDescent="0.15"/>
    <row r="477" hidden="1" x14ac:dyDescent="0.15"/>
    <row r="478" hidden="1" x14ac:dyDescent="0.15"/>
    <row r="479" hidden="1" x14ac:dyDescent="0.15"/>
    <row r="480" hidden="1" x14ac:dyDescent="0.15"/>
    <row r="481" hidden="1" x14ac:dyDescent="0.15"/>
    <row r="482" hidden="1" x14ac:dyDescent="0.15"/>
    <row r="483" hidden="1" x14ac:dyDescent="0.15"/>
    <row r="484" hidden="1" x14ac:dyDescent="0.15"/>
    <row r="485" hidden="1" x14ac:dyDescent="0.15"/>
    <row r="486" hidden="1" x14ac:dyDescent="0.15"/>
    <row r="487" hidden="1" x14ac:dyDescent="0.15"/>
    <row r="488" hidden="1" x14ac:dyDescent="0.15"/>
    <row r="489" hidden="1" x14ac:dyDescent="0.15"/>
    <row r="490" hidden="1" x14ac:dyDescent="0.15"/>
    <row r="491" hidden="1" x14ac:dyDescent="0.15"/>
    <row r="492" hidden="1" x14ac:dyDescent="0.15"/>
    <row r="493" hidden="1" x14ac:dyDescent="0.15"/>
    <row r="494" hidden="1" x14ac:dyDescent="0.15"/>
    <row r="495" hidden="1" x14ac:dyDescent="0.15"/>
    <row r="496" hidden="1" x14ac:dyDescent="0.15"/>
    <row r="497" hidden="1" x14ac:dyDescent="0.15"/>
    <row r="498" hidden="1" x14ac:dyDescent="0.15"/>
    <row r="499" hidden="1" x14ac:dyDescent="0.15"/>
    <row r="500" hidden="1" x14ac:dyDescent="0.15"/>
    <row r="501" hidden="1" x14ac:dyDescent="0.15"/>
    <row r="502" hidden="1" x14ac:dyDescent="0.15"/>
    <row r="503" hidden="1" x14ac:dyDescent="0.15"/>
    <row r="504" hidden="1" x14ac:dyDescent="0.15"/>
    <row r="505" hidden="1" x14ac:dyDescent="0.15"/>
    <row r="506" hidden="1" x14ac:dyDescent="0.15"/>
    <row r="507" hidden="1" x14ac:dyDescent="0.15"/>
    <row r="508" hidden="1" x14ac:dyDescent="0.15"/>
    <row r="509" hidden="1" x14ac:dyDescent="0.15"/>
    <row r="510" hidden="1" x14ac:dyDescent="0.15"/>
    <row r="511" hidden="1" x14ac:dyDescent="0.15"/>
    <row r="512" hidden="1" x14ac:dyDescent="0.15"/>
    <row r="513" hidden="1" x14ac:dyDescent="0.15"/>
    <row r="514" hidden="1" x14ac:dyDescent="0.15"/>
    <row r="515" hidden="1" x14ac:dyDescent="0.15"/>
    <row r="516" hidden="1" x14ac:dyDescent="0.15"/>
    <row r="517" hidden="1" x14ac:dyDescent="0.15"/>
    <row r="518" hidden="1" x14ac:dyDescent="0.15"/>
    <row r="519" hidden="1" x14ac:dyDescent="0.15"/>
    <row r="520" hidden="1" x14ac:dyDescent="0.15"/>
    <row r="521" hidden="1" x14ac:dyDescent="0.15"/>
    <row r="522" hidden="1" x14ac:dyDescent="0.15"/>
    <row r="523" hidden="1" x14ac:dyDescent="0.15"/>
    <row r="524" hidden="1" x14ac:dyDescent="0.15"/>
    <row r="525" hidden="1" x14ac:dyDescent="0.15"/>
    <row r="526" hidden="1" x14ac:dyDescent="0.15"/>
    <row r="527" hidden="1" x14ac:dyDescent="0.15"/>
    <row r="528" hidden="1" x14ac:dyDescent="0.15"/>
    <row r="529" hidden="1" x14ac:dyDescent="0.15"/>
    <row r="530" hidden="1" x14ac:dyDescent="0.15"/>
    <row r="531" hidden="1" x14ac:dyDescent="0.15"/>
    <row r="532" hidden="1" x14ac:dyDescent="0.15"/>
    <row r="533" hidden="1" x14ac:dyDescent="0.15"/>
    <row r="534" hidden="1" x14ac:dyDescent="0.15"/>
    <row r="535" hidden="1" x14ac:dyDescent="0.15"/>
    <row r="536" hidden="1" x14ac:dyDescent="0.15"/>
    <row r="537" hidden="1" x14ac:dyDescent="0.15"/>
    <row r="538" hidden="1" x14ac:dyDescent="0.15"/>
    <row r="539" hidden="1" x14ac:dyDescent="0.15"/>
    <row r="540" hidden="1" x14ac:dyDescent="0.15"/>
    <row r="541" hidden="1" x14ac:dyDescent="0.15"/>
    <row r="542" hidden="1" x14ac:dyDescent="0.15"/>
    <row r="543" hidden="1" x14ac:dyDescent="0.15"/>
    <row r="544" hidden="1" x14ac:dyDescent="0.15"/>
    <row r="545" hidden="1" x14ac:dyDescent="0.15"/>
    <row r="546" hidden="1" x14ac:dyDescent="0.15"/>
    <row r="547" hidden="1" x14ac:dyDescent="0.15"/>
    <row r="548" hidden="1" x14ac:dyDescent="0.15"/>
    <row r="549" hidden="1" x14ac:dyDescent="0.15"/>
    <row r="550" hidden="1" x14ac:dyDescent="0.15"/>
    <row r="551" hidden="1" x14ac:dyDescent="0.15"/>
    <row r="552" hidden="1" x14ac:dyDescent="0.15"/>
    <row r="553" hidden="1" x14ac:dyDescent="0.15"/>
    <row r="554" hidden="1" x14ac:dyDescent="0.15"/>
    <row r="555" hidden="1" x14ac:dyDescent="0.15"/>
    <row r="556" hidden="1" x14ac:dyDescent="0.15"/>
    <row r="557" hidden="1" x14ac:dyDescent="0.15"/>
    <row r="558" hidden="1" x14ac:dyDescent="0.15"/>
    <row r="559" hidden="1" x14ac:dyDescent="0.15"/>
    <row r="560" hidden="1" x14ac:dyDescent="0.15"/>
    <row r="561" hidden="1" x14ac:dyDescent="0.15"/>
    <row r="562" hidden="1" x14ac:dyDescent="0.15"/>
    <row r="563" hidden="1" x14ac:dyDescent="0.15"/>
    <row r="564" hidden="1" x14ac:dyDescent="0.15"/>
    <row r="565" hidden="1" x14ac:dyDescent="0.15"/>
    <row r="566" hidden="1" x14ac:dyDescent="0.15"/>
    <row r="567" hidden="1" x14ac:dyDescent="0.15"/>
    <row r="568" hidden="1" x14ac:dyDescent="0.15"/>
    <row r="569" hidden="1" x14ac:dyDescent="0.15"/>
    <row r="570" hidden="1" x14ac:dyDescent="0.15"/>
    <row r="571" hidden="1" x14ac:dyDescent="0.15"/>
    <row r="572" hidden="1" x14ac:dyDescent="0.15"/>
    <row r="573" hidden="1" x14ac:dyDescent="0.15"/>
    <row r="574" hidden="1" x14ac:dyDescent="0.15"/>
    <row r="575" hidden="1" x14ac:dyDescent="0.15"/>
    <row r="576" hidden="1" x14ac:dyDescent="0.15"/>
    <row r="577" hidden="1" x14ac:dyDescent="0.15"/>
    <row r="578" hidden="1" x14ac:dyDescent="0.15"/>
    <row r="579" hidden="1" x14ac:dyDescent="0.15"/>
    <row r="580" hidden="1" x14ac:dyDescent="0.15"/>
    <row r="581" hidden="1" x14ac:dyDescent="0.15"/>
    <row r="582" hidden="1" x14ac:dyDescent="0.15"/>
    <row r="583" hidden="1" x14ac:dyDescent="0.15"/>
    <row r="584" hidden="1" x14ac:dyDescent="0.15"/>
    <row r="585" hidden="1" x14ac:dyDescent="0.15"/>
    <row r="586" hidden="1" x14ac:dyDescent="0.15"/>
    <row r="587" hidden="1" x14ac:dyDescent="0.15"/>
    <row r="588" hidden="1" x14ac:dyDescent="0.15"/>
    <row r="589" hidden="1" x14ac:dyDescent="0.15"/>
    <row r="590" hidden="1" x14ac:dyDescent="0.15"/>
    <row r="591" hidden="1" x14ac:dyDescent="0.15"/>
    <row r="592" hidden="1" x14ac:dyDescent="0.15"/>
    <row r="593" hidden="1" x14ac:dyDescent="0.15"/>
    <row r="594" hidden="1" x14ac:dyDescent="0.15"/>
    <row r="595" hidden="1" x14ac:dyDescent="0.15"/>
    <row r="596" hidden="1" x14ac:dyDescent="0.15"/>
    <row r="597" hidden="1" x14ac:dyDescent="0.15"/>
    <row r="598" hidden="1" x14ac:dyDescent="0.15"/>
    <row r="599" hidden="1" x14ac:dyDescent="0.15"/>
    <row r="600" hidden="1" x14ac:dyDescent="0.15"/>
    <row r="601" hidden="1" x14ac:dyDescent="0.15"/>
    <row r="602" hidden="1" x14ac:dyDescent="0.15"/>
    <row r="603" hidden="1" x14ac:dyDescent="0.15"/>
    <row r="604" hidden="1" x14ac:dyDescent="0.15"/>
    <row r="605" hidden="1" x14ac:dyDescent="0.15"/>
    <row r="606" hidden="1" x14ac:dyDescent="0.15"/>
    <row r="607" hidden="1" x14ac:dyDescent="0.15"/>
    <row r="608" hidden="1" x14ac:dyDescent="0.15"/>
    <row r="609" hidden="1" x14ac:dyDescent="0.15"/>
    <row r="610" hidden="1" x14ac:dyDescent="0.15"/>
    <row r="611" hidden="1" x14ac:dyDescent="0.15"/>
    <row r="612" hidden="1" x14ac:dyDescent="0.15"/>
    <row r="613" hidden="1" x14ac:dyDescent="0.15"/>
    <row r="614" hidden="1" x14ac:dyDescent="0.15"/>
    <row r="615" hidden="1" x14ac:dyDescent="0.15"/>
    <row r="616" hidden="1" x14ac:dyDescent="0.15"/>
    <row r="617" hidden="1" x14ac:dyDescent="0.15"/>
    <row r="618" hidden="1" x14ac:dyDescent="0.15"/>
    <row r="619" hidden="1" x14ac:dyDescent="0.15"/>
    <row r="620" hidden="1" x14ac:dyDescent="0.15"/>
    <row r="621" hidden="1" x14ac:dyDescent="0.15"/>
    <row r="622" hidden="1" x14ac:dyDescent="0.15"/>
    <row r="623" hidden="1" x14ac:dyDescent="0.15"/>
    <row r="624" hidden="1" x14ac:dyDescent="0.15"/>
    <row r="625" hidden="1" x14ac:dyDescent="0.15"/>
    <row r="626" hidden="1" x14ac:dyDescent="0.15"/>
    <row r="627" hidden="1" x14ac:dyDescent="0.15"/>
    <row r="628" hidden="1" x14ac:dyDescent="0.15"/>
    <row r="629" hidden="1" x14ac:dyDescent="0.15"/>
    <row r="630" hidden="1" x14ac:dyDescent="0.15"/>
    <row r="631" hidden="1" x14ac:dyDescent="0.15"/>
    <row r="632" hidden="1" x14ac:dyDescent="0.15"/>
    <row r="633" hidden="1" x14ac:dyDescent="0.15"/>
    <row r="634" hidden="1" x14ac:dyDescent="0.15"/>
    <row r="635" hidden="1" x14ac:dyDescent="0.15"/>
    <row r="636" hidden="1" x14ac:dyDescent="0.15"/>
    <row r="637" hidden="1" x14ac:dyDescent="0.15"/>
    <row r="638" hidden="1" x14ac:dyDescent="0.15"/>
    <row r="639" hidden="1" x14ac:dyDescent="0.15"/>
    <row r="640" hidden="1" x14ac:dyDescent="0.15"/>
    <row r="641" hidden="1" x14ac:dyDescent="0.15"/>
    <row r="642" hidden="1" x14ac:dyDescent="0.15"/>
    <row r="643" hidden="1" x14ac:dyDescent="0.15"/>
    <row r="644" hidden="1" x14ac:dyDescent="0.15"/>
    <row r="645" hidden="1" x14ac:dyDescent="0.15"/>
    <row r="646" hidden="1" x14ac:dyDescent="0.15"/>
    <row r="647" hidden="1" x14ac:dyDescent="0.15"/>
    <row r="648" hidden="1" x14ac:dyDescent="0.15"/>
    <row r="649" hidden="1" x14ac:dyDescent="0.15"/>
    <row r="650" hidden="1" x14ac:dyDescent="0.15"/>
    <row r="651" hidden="1" x14ac:dyDescent="0.15"/>
    <row r="652" hidden="1" x14ac:dyDescent="0.15"/>
    <row r="653" hidden="1" x14ac:dyDescent="0.15"/>
    <row r="654" hidden="1" x14ac:dyDescent="0.15"/>
    <row r="655" hidden="1" x14ac:dyDescent="0.15"/>
    <row r="656" hidden="1" x14ac:dyDescent="0.15"/>
    <row r="657" hidden="1" x14ac:dyDescent="0.15"/>
    <row r="658" hidden="1" x14ac:dyDescent="0.15"/>
    <row r="659" hidden="1" x14ac:dyDescent="0.15"/>
    <row r="660" hidden="1" x14ac:dyDescent="0.15"/>
    <row r="661" hidden="1" x14ac:dyDescent="0.15"/>
    <row r="662" hidden="1" x14ac:dyDescent="0.15"/>
    <row r="663" hidden="1" x14ac:dyDescent="0.15"/>
    <row r="664" hidden="1" x14ac:dyDescent="0.15"/>
    <row r="665" hidden="1" x14ac:dyDescent="0.15"/>
    <row r="666" hidden="1" x14ac:dyDescent="0.15"/>
    <row r="667" hidden="1" x14ac:dyDescent="0.15"/>
    <row r="668" hidden="1" x14ac:dyDescent="0.15"/>
    <row r="669" hidden="1" x14ac:dyDescent="0.15"/>
    <row r="670" hidden="1" x14ac:dyDescent="0.15"/>
    <row r="671" hidden="1" x14ac:dyDescent="0.15"/>
    <row r="672" hidden="1" x14ac:dyDescent="0.15"/>
    <row r="673" hidden="1" x14ac:dyDescent="0.15"/>
    <row r="674" hidden="1" x14ac:dyDescent="0.15"/>
    <row r="675" hidden="1" x14ac:dyDescent="0.15"/>
    <row r="676" hidden="1" x14ac:dyDescent="0.15"/>
    <row r="677" hidden="1" x14ac:dyDescent="0.15"/>
    <row r="678" hidden="1" x14ac:dyDescent="0.15"/>
    <row r="679" hidden="1" x14ac:dyDescent="0.15"/>
    <row r="680" hidden="1" x14ac:dyDescent="0.15"/>
    <row r="681" hidden="1" x14ac:dyDescent="0.15"/>
    <row r="682" hidden="1" x14ac:dyDescent="0.15"/>
    <row r="683" hidden="1" x14ac:dyDescent="0.15"/>
    <row r="684" hidden="1" x14ac:dyDescent="0.15"/>
    <row r="685" hidden="1" x14ac:dyDescent="0.15"/>
    <row r="686" hidden="1" x14ac:dyDescent="0.15"/>
    <row r="687" hidden="1" x14ac:dyDescent="0.15"/>
    <row r="688" hidden="1" x14ac:dyDescent="0.15"/>
    <row r="689" hidden="1" x14ac:dyDescent="0.15"/>
    <row r="690" hidden="1" x14ac:dyDescent="0.15"/>
    <row r="691" hidden="1" x14ac:dyDescent="0.15"/>
    <row r="692" hidden="1" x14ac:dyDescent="0.15"/>
    <row r="693" hidden="1" x14ac:dyDescent="0.15"/>
    <row r="694" hidden="1" x14ac:dyDescent="0.15"/>
    <row r="695" hidden="1" x14ac:dyDescent="0.15"/>
    <row r="696" hidden="1" x14ac:dyDescent="0.15"/>
    <row r="697" hidden="1" x14ac:dyDescent="0.15"/>
    <row r="698" hidden="1" x14ac:dyDescent="0.15"/>
    <row r="699" hidden="1" x14ac:dyDescent="0.15"/>
    <row r="700" hidden="1" x14ac:dyDescent="0.15"/>
    <row r="701" hidden="1" x14ac:dyDescent="0.15"/>
    <row r="702" hidden="1" x14ac:dyDescent="0.15"/>
    <row r="703" hidden="1" x14ac:dyDescent="0.15"/>
    <row r="704" hidden="1" x14ac:dyDescent="0.15"/>
    <row r="705" hidden="1" x14ac:dyDescent="0.15"/>
    <row r="706" hidden="1" x14ac:dyDescent="0.15"/>
    <row r="707" hidden="1" x14ac:dyDescent="0.15"/>
    <row r="708" hidden="1" x14ac:dyDescent="0.15"/>
    <row r="709" hidden="1" x14ac:dyDescent="0.15"/>
    <row r="710" hidden="1" x14ac:dyDescent="0.15"/>
    <row r="711" hidden="1" x14ac:dyDescent="0.15"/>
    <row r="712" hidden="1" x14ac:dyDescent="0.15"/>
    <row r="713" hidden="1" x14ac:dyDescent="0.15"/>
    <row r="714" hidden="1" x14ac:dyDescent="0.15"/>
    <row r="715" hidden="1" x14ac:dyDescent="0.15"/>
    <row r="716" hidden="1" x14ac:dyDescent="0.15"/>
    <row r="717" hidden="1" x14ac:dyDescent="0.15"/>
    <row r="718" hidden="1" x14ac:dyDescent="0.15"/>
    <row r="719" hidden="1" x14ac:dyDescent="0.15"/>
    <row r="720" hidden="1" x14ac:dyDescent="0.15"/>
    <row r="721" hidden="1" x14ac:dyDescent="0.15"/>
    <row r="722" hidden="1" x14ac:dyDescent="0.15"/>
    <row r="723" hidden="1" x14ac:dyDescent="0.15"/>
    <row r="724" hidden="1" x14ac:dyDescent="0.15"/>
    <row r="725" hidden="1" x14ac:dyDescent="0.15"/>
    <row r="726" hidden="1" x14ac:dyDescent="0.15"/>
    <row r="727" hidden="1" x14ac:dyDescent="0.15"/>
    <row r="728" hidden="1" x14ac:dyDescent="0.15"/>
    <row r="729" hidden="1" x14ac:dyDescent="0.15"/>
    <row r="730" hidden="1" x14ac:dyDescent="0.15"/>
    <row r="731" hidden="1" x14ac:dyDescent="0.15"/>
    <row r="732" hidden="1" x14ac:dyDescent="0.15"/>
    <row r="733" hidden="1" x14ac:dyDescent="0.15"/>
    <row r="734" hidden="1" x14ac:dyDescent="0.15"/>
    <row r="735" hidden="1" x14ac:dyDescent="0.15"/>
    <row r="736" hidden="1" x14ac:dyDescent="0.15"/>
    <row r="737" hidden="1" x14ac:dyDescent="0.15"/>
    <row r="738" hidden="1" x14ac:dyDescent="0.15"/>
    <row r="739" hidden="1" x14ac:dyDescent="0.15"/>
    <row r="740" hidden="1" x14ac:dyDescent="0.15"/>
    <row r="741" hidden="1" x14ac:dyDescent="0.15"/>
    <row r="742" hidden="1" x14ac:dyDescent="0.15"/>
    <row r="743" hidden="1" x14ac:dyDescent="0.15"/>
    <row r="744" hidden="1" x14ac:dyDescent="0.15"/>
    <row r="745" hidden="1" x14ac:dyDescent="0.15"/>
    <row r="746" hidden="1" x14ac:dyDescent="0.15"/>
    <row r="747" hidden="1" x14ac:dyDescent="0.15"/>
    <row r="748" hidden="1" x14ac:dyDescent="0.15"/>
    <row r="749" hidden="1" x14ac:dyDescent="0.15"/>
    <row r="750" hidden="1" x14ac:dyDescent="0.15"/>
    <row r="751" hidden="1" x14ac:dyDescent="0.15"/>
    <row r="752" hidden="1" x14ac:dyDescent="0.15"/>
    <row r="753" hidden="1" x14ac:dyDescent="0.15"/>
    <row r="754" hidden="1" x14ac:dyDescent="0.15"/>
    <row r="755" hidden="1" x14ac:dyDescent="0.15"/>
    <row r="756" hidden="1" x14ac:dyDescent="0.15"/>
    <row r="757" hidden="1" x14ac:dyDescent="0.15"/>
    <row r="758" hidden="1" x14ac:dyDescent="0.15"/>
    <row r="759" hidden="1" x14ac:dyDescent="0.15"/>
    <row r="760" hidden="1" x14ac:dyDescent="0.15"/>
    <row r="761" hidden="1" x14ac:dyDescent="0.15"/>
    <row r="762" hidden="1" x14ac:dyDescent="0.15"/>
    <row r="763" hidden="1" x14ac:dyDescent="0.15"/>
    <row r="764" hidden="1" x14ac:dyDescent="0.15"/>
    <row r="765" hidden="1" x14ac:dyDescent="0.15"/>
    <row r="766" hidden="1" x14ac:dyDescent="0.15"/>
    <row r="767" hidden="1" x14ac:dyDescent="0.15"/>
    <row r="768" hidden="1" x14ac:dyDescent="0.15"/>
    <row r="769" hidden="1" x14ac:dyDescent="0.15"/>
    <row r="770" hidden="1" x14ac:dyDescent="0.15"/>
    <row r="771" hidden="1" x14ac:dyDescent="0.15"/>
    <row r="772" hidden="1" x14ac:dyDescent="0.15"/>
    <row r="773" hidden="1" x14ac:dyDescent="0.15"/>
    <row r="774" hidden="1" x14ac:dyDescent="0.15"/>
    <row r="775" hidden="1" x14ac:dyDescent="0.15"/>
    <row r="776" hidden="1" x14ac:dyDescent="0.15"/>
    <row r="777" hidden="1" x14ac:dyDescent="0.15"/>
    <row r="778" hidden="1" x14ac:dyDescent="0.15"/>
    <row r="779" hidden="1" x14ac:dyDescent="0.15"/>
    <row r="780" hidden="1" x14ac:dyDescent="0.15"/>
    <row r="781" hidden="1" x14ac:dyDescent="0.15"/>
    <row r="782" hidden="1" x14ac:dyDescent="0.15"/>
    <row r="783" hidden="1" x14ac:dyDescent="0.15"/>
    <row r="784" hidden="1" x14ac:dyDescent="0.15"/>
    <row r="785" hidden="1" x14ac:dyDescent="0.15"/>
    <row r="786" hidden="1" x14ac:dyDescent="0.15"/>
    <row r="787" hidden="1" x14ac:dyDescent="0.15"/>
    <row r="788" hidden="1" x14ac:dyDescent="0.15"/>
    <row r="789" hidden="1" x14ac:dyDescent="0.15"/>
    <row r="790" hidden="1" x14ac:dyDescent="0.15"/>
    <row r="791" hidden="1" x14ac:dyDescent="0.15"/>
    <row r="792" hidden="1" x14ac:dyDescent="0.15"/>
    <row r="793" hidden="1" x14ac:dyDescent="0.15"/>
    <row r="794" hidden="1" x14ac:dyDescent="0.15"/>
    <row r="795" hidden="1" x14ac:dyDescent="0.15"/>
    <row r="796" hidden="1" x14ac:dyDescent="0.15"/>
    <row r="797" hidden="1" x14ac:dyDescent="0.15"/>
    <row r="798" hidden="1" x14ac:dyDescent="0.15"/>
    <row r="799" hidden="1" x14ac:dyDescent="0.15"/>
    <row r="800" hidden="1" x14ac:dyDescent="0.15"/>
    <row r="801" hidden="1" x14ac:dyDescent="0.15"/>
    <row r="802" hidden="1" x14ac:dyDescent="0.15"/>
    <row r="803" hidden="1" x14ac:dyDescent="0.15"/>
    <row r="804" hidden="1" x14ac:dyDescent="0.15"/>
    <row r="805" hidden="1" x14ac:dyDescent="0.15"/>
    <row r="806" hidden="1" x14ac:dyDescent="0.15"/>
    <row r="807" hidden="1" x14ac:dyDescent="0.15"/>
    <row r="808" hidden="1" x14ac:dyDescent="0.15"/>
    <row r="809" hidden="1" x14ac:dyDescent="0.15"/>
    <row r="810" hidden="1" x14ac:dyDescent="0.15"/>
    <row r="811" hidden="1" x14ac:dyDescent="0.15"/>
    <row r="812" hidden="1" x14ac:dyDescent="0.15"/>
    <row r="813" hidden="1" x14ac:dyDescent="0.15"/>
    <row r="814" hidden="1" x14ac:dyDescent="0.15"/>
    <row r="815" hidden="1" x14ac:dyDescent="0.15"/>
    <row r="816" hidden="1" x14ac:dyDescent="0.15"/>
    <row r="817" hidden="1" x14ac:dyDescent="0.15"/>
    <row r="818" hidden="1" x14ac:dyDescent="0.15"/>
    <row r="819" hidden="1" x14ac:dyDescent="0.15"/>
    <row r="820" hidden="1" x14ac:dyDescent="0.15"/>
    <row r="821" hidden="1" x14ac:dyDescent="0.15"/>
    <row r="822" hidden="1" x14ac:dyDescent="0.15"/>
    <row r="823" hidden="1" x14ac:dyDescent="0.15"/>
    <row r="824" hidden="1" x14ac:dyDescent="0.15"/>
    <row r="825" hidden="1" x14ac:dyDescent="0.15"/>
    <row r="826" hidden="1" x14ac:dyDescent="0.15"/>
    <row r="827" hidden="1" x14ac:dyDescent="0.15"/>
    <row r="828" hidden="1" x14ac:dyDescent="0.15"/>
    <row r="829" hidden="1" x14ac:dyDescent="0.15"/>
    <row r="830" hidden="1" x14ac:dyDescent="0.15"/>
    <row r="831" hidden="1" x14ac:dyDescent="0.15"/>
    <row r="832" hidden="1" x14ac:dyDescent="0.15"/>
    <row r="833" hidden="1" x14ac:dyDescent="0.15"/>
    <row r="834" hidden="1" x14ac:dyDescent="0.15"/>
    <row r="835" hidden="1" x14ac:dyDescent="0.15"/>
    <row r="836" hidden="1" x14ac:dyDescent="0.15"/>
    <row r="837" hidden="1" x14ac:dyDescent="0.15"/>
    <row r="838" hidden="1" x14ac:dyDescent="0.15"/>
    <row r="839" hidden="1" x14ac:dyDescent="0.15"/>
    <row r="840" hidden="1" x14ac:dyDescent="0.15"/>
    <row r="841" hidden="1" x14ac:dyDescent="0.15"/>
    <row r="842" hidden="1" x14ac:dyDescent="0.15"/>
    <row r="843" hidden="1" x14ac:dyDescent="0.15"/>
    <row r="844" hidden="1" x14ac:dyDescent="0.15"/>
    <row r="845" hidden="1" x14ac:dyDescent="0.15"/>
    <row r="846" hidden="1" x14ac:dyDescent="0.15"/>
    <row r="847" hidden="1" x14ac:dyDescent="0.15"/>
    <row r="848" hidden="1" x14ac:dyDescent="0.15"/>
    <row r="849" hidden="1" x14ac:dyDescent="0.15"/>
    <row r="850" hidden="1" x14ac:dyDescent="0.15"/>
    <row r="851" hidden="1" x14ac:dyDescent="0.15"/>
    <row r="852" hidden="1" x14ac:dyDescent="0.15"/>
    <row r="853" hidden="1" x14ac:dyDescent="0.15"/>
    <row r="854" hidden="1" x14ac:dyDescent="0.15"/>
    <row r="855" hidden="1" x14ac:dyDescent="0.15"/>
    <row r="856" hidden="1" x14ac:dyDescent="0.15"/>
    <row r="857" hidden="1" x14ac:dyDescent="0.15"/>
    <row r="858" hidden="1" x14ac:dyDescent="0.15"/>
    <row r="859" hidden="1" x14ac:dyDescent="0.15"/>
    <row r="860" hidden="1" x14ac:dyDescent="0.15"/>
    <row r="861" hidden="1" x14ac:dyDescent="0.15"/>
    <row r="862" hidden="1" x14ac:dyDescent="0.15"/>
    <row r="863" hidden="1" x14ac:dyDescent="0.15"/>
    <row r="864" hidden="1" x14ac:dyDescent="0.15"/>
    <row r="865" hidden="1" x14ac:dyDescent="0.15"/>
    <row r="866" hidden="1" x14ac:dyDescent="0.15"/>
    <row r="867" hidden="1" x14ac:dyDescent="0.15"/>
    <row r="868" hidden="1" x14ac:dyDescent="0.15"/>
    <row r="869" hidden="1" x14ac:dyDescent="0.15"/>
    <row r="870" hidden="1" x14ac:dyDescent="0.15"/>
    <row r="871" hidden="1" x14ac:dyDescent="0.15"/>
    <row r="872" hidden="1" x14ac:dyDescent="0.15"/>
    <row r="873" hidden="1" x14ac:dyDescent="0.15"/>
    <row r="874" hidden="1" x14ac:dyDescent="0.15"/>
    <row r="875" hidden="1" x14ac:dyDescent="0.15"/>
    <row r="876" hidden="1" x14ac:dyDescent="0.15"/>
    <row r="877" hidden="1" x14ac:dyDescent="0.15"/>
    <row r="878" hidden="1" x14ac:dyDescent="0.15"/>
    <row r="879" hidden="1" x14ac:dyDescent="0.15"/>
    <row r="880" hidden="1" x14ac:dyDescent="0.15"/>
    <row r="881" hidden="1" x14ac:dyDescent="0.15"/>
    <row r="882" hidden="1" x14ac:dyDescent="0.15"/>
    <row r="883" hidden="1" x14ac:dyDescent="0.15"/>
    <row r="884" hidden="1" x14ac:dyDescent="0.15"/>
    <row r="885" hidden="1" x14ac:dyDescent="0.15"/>
    <row r="886" hidden="1" x14ac:dyDescent="0.15"/>
    <row r="887" hidden="1" x14ac:dyDescent="0.15"/>
    <row r="888" hidden="1" x14ac:dyDescent="0.15"/>
    <row r="889" hidden="1" x14ac:dyDescent="0.15"/>
    <row r="890" hidden="1" x14ac:dyDescent="0.15"/>
    <row r="891" hidden="1" x14ac:dyDescent="0.15"/>
    <row r="892" hidden="1" x14ac:dyDescent="0.15"/>
    <row r="893" hidden="1" x14ac:dyDescent="0.15"/>
    <row r="894" hidden="1" x14ac:dyDescent="0.15"/>
    <row r="895" hidden="1" x14ac:dyDescent="0.15"/>
    <row r="896" hidden="1" x14ac:dyDescent="0.15"/>
    <row r="897" hidden="1" x14ac:dyDescent="0.15"/>
    <row r="898" hidden="1" x14ac:dyDescent="0.15"/>
    <row r="899" hidden="1" x14ac:dyDescent="0.15"/>
    <row r="900" hidden="1" x14ac:dyDescent="0.15"/>
    <row r="901" hidden="1" x14ac:dyDescent="0.15"/>
    <row r="902" hidden="1" x14ac:dyDescent="0.15"/>
    <row r="903" hidden="1" x14ac:dyDescent="0.15"/>
    <row r="904" hidden="1" x14ac:dyDescent="0.15"/>
    <row r="905" hidden="1" x14ac:dyDescent="0.15"/>
    <row r="906" hidden="1" x14ac:dyDescent="0.15"/>
    <row r="907" hidden="1" x14ac:dyDescent="0.15"/>
    <row r="908" hidden="1" x14ac:dyDescent="0.15"/>
    <row r="909" hidden="1" x14ac:dyDescent="0.15"/>
    <row r="910" hidden="1" x14ac:dyDescent="0.15"/>
    <row r="911" hidden="1" x14ac:dyDescent="0.15"/>
    <row r="912" hidden="1" x14ac:dyDescent="0.15"/>
    <row r="913" hidden="1" x14ac:dyDescent="0.15"/>
    <row r="914" hidden="1" x14ac:dyDescent="0.15"/>
    <row r="915" hidden="1" x14ac:dyDescent="0.15"/>
    <row r="916" hidden="1" x14ac:dyDescent="0.15"/>
    <row r="917" hidden="1" x14ac:dyDescent="0.15"/>
    <row r="918" hidden="1" x14ac:dyDescent="0.15"/>
    <row r="919" hidden="1" x14ac:dyDescent="0.15"/>
    <row r="920" hidden="1" x14ac:dyDescent="0.15"/>
    <row r="921" hidden="1" x14ac:dyDescent="0.15"/>
    <row r="922" hidden="1" x14ac:dyDescent="0.15"/>
    <row r="923" hidden="1" x14ac:dyDescent="0.15"/>
    <row r="924" hidden="1" x14ac:dyDescent="0.15"/>
    <row r="925" hidden="1" x14ac:dyDescent="0.15"/>
    <row r="926" hidden="1" x14ac:dyDescent="0.15"/>
    <row r="927" hidden="1" x14ac:dyDescent="0.15"/>
    <row r="928" hidden="1" x14ac:dyDescent="0.15"/>
    <row r="929" hidden="1" x14ac:dyDescent="0.15"/>
    <row r="930" hidden="1" x14ac:dyDescent="0.15"/>
    <row r="931" hidden="1" x14ac:dyDescent="0.15"/>
    <row r="932" hidden="1" x14ac:dyDescent="0.15"/>
    <row r="933" hidden="1" x14ac:dyDescent="0.15"/>
    <row r="934" hidden="1" x14ac:dyDescent="0.15"/>
    <row r="935" hidden="1" x14ac:dyDescent="0.15"/>
    <row r="936" hidden="1" x14ac:dyDescent="0.15"/>
    <row r="937" hidden="1" x14ac:dyDescent="0.15"/>
    <row r="938" hidden="1" x14ac:dyDescent="0.15"/>
    <row r="939" hidden="1" x14ac:dyDescent="0.15"/>
    <row r="940" hidden="1" x14ac:dyDescent="0.15"/>
    <row r="941" hidden="1" x14ac:dyDescent="0.15"/>
    <row r="942" hidden="1" x14ac:dyDescent="0.15"/>
    <row r="943" hidden="1" x14ac:dyDescent="0.15"/>
    <row r="944" hidden="1" x14ac:dyDescent="0.15"/>
    <row r="945" hidden="1" x14ac:dyDescent="0.15"/>
    <row r="946" hidden="1" x14ac:dyDescent="0.15"/>
    <row r="947" hidden="1" x14ac:dyDescent="0.15"/>
    <row r="948" hidden="1" x14ac:dyDescent="0.15"/>
    <row r="949" hidden="1" x14ac:dyDescent="0.15"/>
    <row r="950" hidden="1" x14ac:dyDescent="0.15"/>
    <row r="951" hidden="1" x14ac:dyDescent="0.15"/>
    <row r="952" hidden="1" x14ac:dyDescent="0.15"/>
    <row r="953" hidden="1" x14ac:dyDescent="0.15"/>
    <row r="954" hidden="1" x14ac:dyDescent="0.15"/>
    <row r="955" hidden="1" x14ac:dyDescent="0.15"/>
    <row r="956" hidden="1" x14ac:dyDescent="0.15"/>
    <row r="957" hidden="1" x14ac:dyDescent="0.15"/>
    <row r="958" hidden="1" x14ac:dyDescent="0.15"/>
    <row r="959" hidden="1" x14ac:dyDescent="0.15"/>
    <row r="960" hidden="1" x14ac:dyDescent="0.15"/>
    <row r="961" hidden="1" x14ac:dyDescent="0.15"/>
    <row r="962" hidden="1" x14ac:dyDescent="0.15"/>
    <row r="963" hidden="1" x14ac:dyDescent="0.15"/>
    <row r="964" hidden="1" x14ac:dyDescent="0.15"/>
    <row r="965" hidden="1" x14ac:dyDescent="0.15"/>
    <row r="966" hidden="1" x14ac:dyDescent="0.15"/>
    <row r="967" hidden="1" x14ac:dyDescent="0.15"/>
    <row r="968" hidden="1" x14ac:dyDescent="0.15"/>
    <row r="969" hidden="1" x14ac:dyDescent="0.15"/>
    <row r="970" hidden="1" x14ac:dyDescent="0.15"/>
    <row r="971" hidden="1" x14ac:dyDescent="0.15"/>
    <row r="972" hidden="1" x14ac:dyDescent="0.15"/>
    <row r="973" hidden="1" x14ac:dyDescent="0.15"/>
    <row r="974" hidden="1" x14ac:dyDescent="0.15"/>
    <row r="975" hidden="1" x14ac:dyDescent="0.15"/>
    <row r="976" hidden="1" x14ac:dyDescent="0.15"/>
    <row r="977" hidden="1" x14ac:dyDescent="0.15"/>
    <row r="978" hidden="1" x14ac:dyDescent="0.15"/>
    <row r="979" hidden="1" x14ac:dyDescent="0.15"/>
    <row r="980" hidden="1" x14ac:dyDescent="0.15"/>
    <row r="981" hidden="1" x14ac:dyDescent="0.15"/>
    <row r="982" hidden="1" x14ac:dyDescent="0.15"/>
    <row r="983" hidden="1" x14ac:dyDescent="0.15"/>
    <row r="984" hidden="1" x14ac:dyDescent="0.15"/>
    <row r="985" hidden="1" x14ac:dyDescent="0.15"/>
    <row r="986" hidden="1" x14ac:dyDescent="0.15"/>
    <row r="987" hidden="1" x14ac:dyDescent="0.15"/>
    <row r="988" hidden="1" x14ac:dyDescent="0.15"/>
    <row r="989" hidden="1" x14ac:dyDescent="0.15"/>
    <row r="990" hidden="1" x14ac:dyDescent="0.15"/>
    <row r="991" hidden="1" x14ac:dyDescent="0.15"/>
    <row r="992" hidden="1" x14ac:dyDescent="0.15"/>
    <row r="993" hidden="1" x14ac:dyDescent="0.15"/>
    <row r="994" hidden="1" x14ac:dyDescent="0.15"/>
    <row r="995" hidden="1" x14ac:dyDescent="0.15"/>
    <row r="996" hidden="1" x14ac:dyDescent="0.15"/>
    <row r="997" hidden="1" x14ac:dyDescent="0.15"/>
    <row r="998" hidden="1" x14ac:dyDescent="0.15"/>
    <row r="999" hidden="1" x14ac:dyDescent="0.15"/>
    <row r="1000" hidden="1" x14ac:dyDescent="0.15"/>
    <row r="1001" hidden="1" x14ac:dyDescent="0.15"/>
    <row r="1002" hidden="1" x14ac:dyDescent="0.15"/>
    <row r="1003" hidden="1" x14ac:dyDescent="0.15"/>
    <row r="1004" hidden="1" x14ac:dyDescent="0.15"/>
    <row r="1005" hidden="1" x14ac:dyDescent="0.15"/>
    <row r="1006" hidden="1" x14ac:dyDescent="0.15"/>
    <row r="1007" hidden="1" x14ac:dyDescent="0.15"/>
    <row r="1008" hidden="1" x14ac:dyDescent="0.15"/>
    <row r="1009" hidden="1" x14ac:dyDescent="0.15"/>
    <row r="1010" hidden="1" x14ac:dyDescent="0.15"/>
    <row r="1011" hidden="1" x14ac:dyDescent="0.15"/>
    <row r="1012" hidden="1" x14ac:dyDescent="0.15"/>
    <row r="1013" hidden="1" x14ac:dyDescent="0.15"/>
    <row r="1014" hidden="1" x14ac:dyDescent="0.15"/>
    <row r="1015" hidden="1" x14ac:dyDescent="0.15"/>
    <row r="1016" hidden="1" x14ac:dyDescent="0.15"/>
    <row r="1017" hidden="1" x14ac:dyDescent="0.15"/>
    <row r="1018" hidden="1" x14ac:dyDescent="0.15"/>
    <row r="1019" hidden="1" x14ac:dyDescent="0.15"/>
    <row r="1020" hidden="1" x14ac:dyDescent="0.15"/>
    <row r="1021" hidden="1" x14ac:dyDescent="0.15"/>
    <row r="1022" hidden="1" x14ac:dyDescent="0.15"/>
    <row r="1023" hidden="1" x14ac:dyDescent="0.15"/>
    <row r="1024" hidden="1" x14ac:dyDescent="0.15"/>
    <row r="1025" hidden="1" x14ac:dyDescent="0.15"/>
    <row r="1026" hidden="1" x14ac:dyDescent="0.15"/>
    <row r="1027" hidden="1" x14ac:dyDescent="0.15"/>
    <row r="1028" hidden="1" x14ac:dyDescent="0.15"/>
    <row r="1029" hidden="1" x14ac:dyDescent="0.15"/>
    <row r="1030" hidden="1" x14ac:dyDescent="0.15"/>
    <row r="1031" hidden="1" x14ac:dyDescent="0.15"/>
    <row r="1032" hidden="1" x14ac:dyDescent="0.15"/>
    <row r="1033" hidden="1" x14ac:dyDescent="0.15"/>
    <row r="1034" hidden="1" x14ac:dyDescent="0.15"/>
    <row r="1035" hidden="1" x14ac:dyDescent="0.15"/>
    <row r="1036" hidden="1" x14ac:dyDescent="0.15"/>
    <row r="1037" hidden="1" x14ac:dyDescent="0.15"/>
    <row r="1038" hidden="1" x14ac:dyDescent="0.15"/>
    <row r="1039" hidden="1" x14ac:dyDescent="0.15"/>
    <row r="1040" hidden="1" x14ac:dyDescent="0.15"/>
    <row r="1041" hidden="1" x14ac:dyDescent="0.15"/>
    <row r="1042" hidden="1" x14ac:dyDescent="0.15"/>
    <row r="1043" hidden="1" x14ac:dyDescent="0.15"/>
    <row r="1044" hidden="1" x14ac:dyDescent="0.15"/>
    <row r="1045" hidden="1" x14ac:dyDescent="0.15"/>
    <row r="1046" hidden="1" x14ac:dyDescent="0.15"/>
    <row r="1047" hidden="1" x14ac:dyDescent="0.15"/>
    <row r="1048" hidden="1" x14ac:dyDescent="0.15"/>
    <row r="1049" hidden="1" x14ac:dyDescent="0.15"/>
    <row r="1050" hidden="1" x14ac:dyDescent="0.15"/>
    <row r="1051" hidden="1" x14ac:dyDescent="0.15"/>
    <row r="1052" hidden="1" x14ac:dyDescent="0.15"/>
    <row r="1053" hidden="1" x14ac:dyDescent="0.15"/>
    <row r="1054" hidden="1" x14ac:dyDescent="0.15"/>
    <row r="1055" hidden="1" x14ac:dyDescent="0.15"/>
    <row r="1056" hidden="1" x14ac:dyDescent="0.15"/>
    <row r="1057" hidden="1" x14ac:dyDescent="0.15"/>
    <row r="1058" hidden="1" x14ac:dyDescent="0.15"/>
    <row r="1059" hidden="1" x14ac:dyDescent="0.15"/>
    <row r="1060" hidden="1" x14ac:dyDescent="0.15"/>
    <row r="1061" hidden="1" x14ac:dyDescent="0.15"/>
    <row r="1062" hidden="1" x14ac:dyDescent="0.15"/>
    <row r="1063" hidden="1" x14ac:dyDescent="0.15"/>
    <row r="1064" hidden="1" x14ac:dyDescent="0.15"/>
    <row r="1065" hidden="1" x14ac:dyDescent="0.15"/>
    <row r="1066" hidden="1" x14ac:dyDescent="0.15"/>
    <row r="1067" hidden="1" x14ac:dyDescent="0.15"/>
    <row r="1068" hidden="1" x14ac:dyDescent="0.15"/>
    <row r="1069" hidden="1" x14ac:dyDescent="0.15"/>
    <row r="1070" hidden="1" x14ac:dyDescent="0.15"/>
  </sheetData>
  <mergeCells count="49">
    <mergeCell ref="F10:G10"/>
    <mergeCell ref="H10:K10"/>
    <mergeCell ref="A1:L3"/>
    <mergeCell ref="A4:L4"/>
    <mergeCell ref="F7:K8"/>
    <mergeCell ref="F9:G9"/>
    <mergeCell ref="H9:K9"/>
    <mergeCell ref="A64:L65"/>
    <mergeCell ref="F11:G12"/>
    <mergeCell ref="H11:K12"/>
    <mergeCell ref="F13:G20"/>
    <mergeCell ref="H13:K20"/>
    <mergeCell ref="F21:G25"/>
    <mergeCell ref="H21:K25"/>
    <mergeCell ref="F26:G27"/>
    <mergeCell ref="H26:K27"/>
    <mergeCell ref="F28:G28"/>
    <mergeCell ref="H28:K28"/>
    <mergeCell ref="B44:C49"/>
    <mergeCell ref="E75:H76"/>
    <mergeCell ref="F77:G78"/>
    <mergeCell ref="F80:G81"/>
    <mergeCell ref="D262:E262"/>
    <mergeCell ref="F262:G262"/>
    <mergeCell ref="H262:I262"/>
    <mergeCell ref="E263:F263"/>
    <mergeCell ref="G263:H263"/>
    <mergeCell ref="I263:J263"/>
    <mergeCell ref="B264:C264"/>
    <mergeCell ref="E264:F264"/>
    <mergeCell ref="G264:H264"/>
    <mergeCell ref="I264:J264"/>
    <mergeCell ref="B267:C268"/>
    <mergeCell ref="D267:D268"/>
    <mergeCell ref="E267:F268"/>
    <mergeCell ref="G267:H268"/>
    <mergeCell ref="I267:J268"/>
    <mergeCell ref="B265:C266"/>
    <mergeCell ref="D265:D266"/>
    <mergeCell ref="E265:F266"/>
    <mergeCell ref="G265:H266"/>
    <mergeCell ref="I265:J266"/>
    <mergeCell ref="B269:C269"/>
    <mergeCell ref="E269:F269"/>
    <mergeCell ref="G269:H269"/>
    <mergeCell ref="I269:J269"/>
    <mergeCell ref="D274:E275"/>
    <mergeCell ref="F274:G275"/>
    <mergeCell ref="H274:I275"/>
  </mergeCells>
  <pageMargins left="0.7" right="0.7" top="0.75" bottom="0.75" header="0.3" footer="0.3"/>
  <pageSetup orientation="landscape" r:id="rId1"/>
  <headerFooter>
    <oddHeader xml:space="preserve">&amp;L
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3:O574"/>
  <sheetViews>
    <sheetView topLeftCell="A334" workbookViewId="0">
      <selection activeCell="O340" sqref="O340"/>
    </sheetView>
  </sheetViews>
  <sheetFormatPr baseColWidth="10" defaultRowHeight="15" x14ac:dyDescent="0.25"/>
  <cols>
    <col min="1" max="16384" width="11.42578125" style="226"/>
  </cols>
  <sheetData>
    <row r="333" spans="1:15" x14ac:dyDescent="0.25">
      <c r="A333" s="117" t="s">
        <v>173</v>
      </c>
      <c r="B333" s="117" t="s">
        <v>367</v>
      </c>
      <c r="C333" s="117"/>
      <c r="D333" s="117"/>
      <c r="E333" s="117" t="s">
        <v>368</v>
      </c>
      <c r="F333" s="117"/>
      <c r="G333" s="117"/>
      <c r="H333" s="117"/>
      <c r="I333" s="117"/>
      <c r="J333" s="117"/>
      <c r="K333" s="117"/>
      <c r="M333" s="226" t="s">
        <v>369</v>
      </c>
      <c r="N333" s="226" t="s">
        <v>370</v>
      </c>
      <c r="O333" s="226" t="s">
        <v>371</v>
      </c>
    </row>
    <row r="334" spans="1:15" x14ac:dyDescent="0.25">
      <c r="A334" s="117">
        <v>11</v>
      </c>
      <c r="B334" s="117">
        <v>7</v>
      </c>
      <c r="C334" s="117"/>
      <c r="D334" s="117" t="s">
        <v>372</v>
      </c>
      <c r="E334" s="117">
        <v>3</v>
      </c>
      <c r="F334" s="117"/>
      <c r="G334" s="117"/>
      <c r="H334" s="117"/>
      <c r="I334" s="117" t="s">
        <v>373</v>
      </c>
      <c r="J334" s="117">
        <v>9</v>
      </c>
      <c r="K334" s="117"/>
    </row>
    <row r="335" spans="1:15" x14ac:dyDescent="0.25">
      <c r="A335" s="117"/>
      <c r="B335" s="117"/>
      <c r="C335" s="117"/>
      <c r="D335" s="117" t="s">
        <v>374</v>
      </c>
      <c r="E335" s="117">
        <v>2</v>
      </c>
      <c r="F335" s="117"/>
      <c r="G335" s="117"/>
      <c r="H335" s="117"/>
      <c r="I335" s="117" t="s">
        <v>375</v>
      </c>
      <c r="J335" s="117">
        <v>6</v>
      </c>
      <c r="K335" s="117"/>
    </row>
    <row r="336" spans="1:15" x14ac:dyDescent="0.25">
      <c r="A336" s="117" t="s">
        <v>174</v>
      </c>
      <c r="B336" s="117" t="s">
        <v>376</v>
      </c>
      <c r="C336" s="117"/>
      <c r="D336" s="117" t="s">
        <v>377</v>
      </c>
      <c r="E336" s="117">
        <v>1</v>
      </c>
      <c r="F336" s="117"/>
      <c r="G336" s="117"/>
      <c r="H336" s="117"/>
      <c r="I336" s="117" t="s">
        <v>378</v>
      </c>
      <c r="J336" s="117">
        <v>5</v>
      </c>
      <c r="K336" s="117"/>
    </row>
    <row r="337" spans="1:11" x14ac:dyDescent="0.25">
      <c r="A337" s="117">
        <v>19</v>
      </c>
      <c r="B337" s="117">
        <v>10</v>
      </c>
      <c r="C337" s="117"/>
      <c r="D337" s="117" t="s">
        <v>379</v>
      </c>
      <c r="E337" s="117">
        <v>1</v>
      </c>
      <c r="F337" s="117"/>
      <c r="G337" s="117"/>
      <c r="H337" s="117"/>
      <c r="I337" s="117" t="s">
        <v>211</v>
      </c>
      <c r="J337" s="117">
        <v>4</v>
      </c>
      <c r="K337" s="117"/>
    </row>
    <row r="338" spans="1:11" x14ac:dyDescent="0.25">
      <c r="A338" s="117"/>
      <c r="B338" s="117"/>
      <c r="C338" s="117"/>
      <c r="D338" s="117" t="s">
        <v>380</v>
      </c>
      <c r="E338" s="117">
        <v>1</v>
      </c>
      <c r="F338" s="117"/>
      <c r="G338" s="117"/>
      <c r="H338" s="117"/>
      <c r="I338" s="117" t="s">
        <v>381</v>
      </c>
      <c r="J338" s="117">
        <v>3</v>
      </c>
      <c r="K338" s="117"/>
    </row>
    <row r="339" spans="1:11" x14ac:dyDescent="0.25">
      <c r="A339" s="117"/>
      <c r="B339" s="117"/>
      <c r="C339" s="117"/>
      <c r="D339" s="117" t="s">
        <v>382</v>
      </c>
      <c r="E339" s="117">
        <v>1</v>
      </c>
      <c r="F339" s="117"/>
      <c r="G339" s="117"/>
      <c r="H339" s="117"/>
      <c r="I339" s="117" t="s">
        <v>383</v>
      </c>
      <c r="J339" s="117">
        <v>2</v>
      </c>
      <c r="K339" s="117"/>
    </row>
    <row r="340" spans="1:11" x14ac:dyDescent="0.25">
      <c r="A340" s="117">
        <v>1.3</v>
      </c>
      <c r="B340" s="117"/>
      <c r="C340" s="117"/>
      <c r="D340" s="117" t="s">
        <v>384</v>
      </c>
      <c r="E340" s="117">
        <v>1</v>
      </c>
      <c r="F340" s="117"/>
      <c r="G340" s="117"/>
      <c r="H340" s="117"/>
      <c r="I340" s="117" t="s">
        <v>385</v>
      </c>
      <c r="J340" s="117">
        <v>2</v>
      </c>
      <c r="K340" s="117"/>
    </row>
    <row r="341" spans="1:11" x14ac:dyDescent="0.25">
      <c r="A341" s="117"/>
      <c r="B341" s="117"/>
      <c r="C341" s="117"/>
      <c r="D341" s="117" t="s">
        <v>386</v>
      </c>
      <c r="E341" s="117">
        <v>1</v>
      </c>
      <c r="F341" s="117"/>
      <c r="G341" s="117"/>
      <c r="H341" s="117"/>
      <c r="I341" s="117" t="s">
        <v>387</v>
      </c>
      <c r="J341" s="117">
        <v>1</v>
      </c>
      <c r="K341" s="117"/>
    </row>
    <row r="342" spans="1:11" x14ac:dyDescent="0.25">
      <c r="A342" s="117"/>
      <c r="B342" s="117"/>
      <c r="C342" s="117"/>
      <c r="D342" s="117" t="s">
        <v>388</v>
      </c>
      <c r="E342" s="117">
        <v>1</v>
      </c>
      <c r="F342" s="117"/>
      <c r="G342" s="117"/>
      <c r="H342" s="117"/>
      <c r="I342" s="117" t="s">
        <v>389</v>
      </c>
      <c r="J342" s="117">
        <v>1</v>
      </c>
      <c r="K342" s="117"/>
    </row>
    <row r="343" spans="1:11" x14ac:dyDescent="0.25">
      <c r="A343" s="117"/>
      <c r="B343" s="117"/>
      <c r="C343" s="117"/>
      <c r="D343" s="117" t="s">
        <v>390</v>
      </c>
      <c r="E343" s="117">
        <v>1</v>
      </c>
      <c r="F343" s="117"/>
      <c r="G343" s="117"/>
      <c r="H343" s="117"/>
      <c r="I343" s="117" t="s">
        <v>391</v>
      </c>
      <c r="J343" s="117">
        <v>1</v>
      </c>
      <c r="K343" s="117"/>
    </row>
    <row r="344" spans="1:11" x14ac:dyDescent="0.25">
      <c r="A344" s="117"/>
      <c r="B344" s="117"/>
      <c r="C344" s="117"/>
      <c r="D344" s="117" t="s">
        <v>392</v>
      </c>
      <c r="E344" s="117">
        <v>1</v>
      </c>
      <c r="F344" s="117"/>
      <c r="G344" s="117"/>
      <c r="H344" s="117"/>
      <c r="I344" s="117" t="s">
        <v>393</v>
      </c>
      <c r="J344" s="117">
        <v>1</v>
      </c>
      <c r="K344" s="117"/>
    </row>
    <row r="345" spans="1:11" x14ac:dyDescent="0.25">
      <c r="A345" s="117"/>
      <c r="B345" s="117"/>
      <c r="C345" s="117"/>
      <c r="D345" s="117" t="s">
        <v>394</v>
      </c>
      <c r="E345" s="117">
        <v>1</v>
      </c>
      <c r="F345" s="117"/>
      <c r="G345" s="117"/>
      <c r="H345" s="117"/>
      <c r="I345" s="117"/>
      <c r="J345" s="117"/>
      <c r="K345" s="117"/>
    </row>
    <row r="346" spans="1:11" x14ac:dyDescent="0.25">
      <c r="A346" s="117"/>
      <c r="B346" s="117"/>
      <c r="C346" s="117"/>
      <c r="D346" s="117" t="s">
        <v>395</v>
      </c>
      <c r="E346" s="117">
        <v>1</v>
      </c>
      <c r="F346" s="117"/>
      <c r="G346" s="117"/>
      <c r="H346" s="117"/>
      <c r="I346" s="117"/>
      <c r="J346" s="117"/>
      <c r="K346" s="117"/>
    </row>
    <row r="347" spans="1:11" x14ac:dyDescent="0.25">
      <c r="A347" s="117"/>
      <c r="B347" s="117"/>
      <c r="C347" s="117"/>
      <c r="D347" s="117" t="s">
        <v>396</v>
      </c>
      <c r="E347" s="117">
        <v>1</v>
      </c>
      <c r="F347" s="117"/>
      <c r="G347" s="117"/>
      <c r="H347" s="117"/>
      <c r="I347" s="117"/>
      <c r="J347" s="117"/>
      <c r="K347" s="117"/>
    </row>
    <row r="348" spans="1:11" x14ac:dyDescent="0.25">
      <c r="A348" s="117"/>
      <c r="B348" s="117"/>
      <c r="C348" s="117"/>
      <c r="D348" s="117" t="s">
        <v>397</v>
      </c>
      <c r="E348" s="117">
        <v>1</v>
      </c>
      <c r="F348" s="117"/>
      <c r="G348" s="117"/>
      <c r="H348" s="117"/>
      <c r="I348" s="117"/>
      <c r="J348" s="117"/>
      <c r="K348" s="117"/>
    </row>
    <row r="349" spans="1:11" x14ac:dyDescent="0.25">
      <c r="A349" s="117"/>
      <c r="B349" s="117"/>
      <c r="C349" s="117"/>
      <c r="D349" s="117"/>
      <c r="E349" s="117"/>
      <c r="F349" s="117"/>
      <c r="G349" s="117"/>
      <c r="H349" s="117"/>
      <c r="I349" s="117"/>
      <c r="J349" s="117"/>
      <c r="K349" s="117"/>
    </row>
    <row r="350" spans="1:11" x14ac:dyDescent="0.25">
      <c r="A350" s="117"/>
      <c r="B350" s="117"/>
      <c r="C350" s="117"/>
      <c r="D350" s="117"/>
      <c r="E350" s="117"/>
      <c r="F350" s="117"/>
      <c r="G350" s="117"/>
      <c r="H350" s="117"/>
      <c r="I350" s="117"/>
      <c r="J350" s="117"/>
      <c r="K350" s="117"/>
    </row>
    <row r="351" spans="1:11" x14ac:dyDescent="0.25">
      <c r="A351" s="117"/>
      <c r="B351" s="117"/>
      <c r="C351" s="117"/>
      <c r="D351" s="117"/>
      <c r="E351" s="117"/>
      <c r="F351" s="117"/>
      <c r="G351" s="117"/>
      <c r="H351" s="117"/>
      <c r="I351" s="117"/>
      <c r="J351" s="117"/>
      <c r="K351" s="117"/>
    </row>
    <row r="352" spans="1:11" x14ac:dyDescent="0.25">
      <c r="A352" s="117"/>
      <c r="B352" s="117"/>
      <c r="C352" s="117"/>
      <c r="D352" s="117"/>
      <c r="E352" s="117"/>
      <c r="F352" s="117"/>
      <c r="G352" s="117"/>
      <c r="H352" s="117"/>
      <c r="I352" s="117"/>
      <c r="J352" s="117"/>
      <c r="K352" s="117"/>
    </row>
    <row r="353" spans="1:15" x14ac:dyDescent="0.25">
      <c r="A353" s="117"/>
      <c r="B353" s="117"/>
      <c r="C353" s="117"/>
      <c r="D353" s="117"/>
      <c r="E353" s="117"/>
      <c r="F353" s="117"/>
      <c r="G353" s="117"/>
      <c r="H353" s="117"/>
      <c r="I353" s="117"/>
      <c r="J353" s="117"/>
      <c r="K353" s="117"/>
      <c r="N353" s="226">
        <v>14</v>
      </c>
      <c r="O353" s="226">
        <v>5</v>
      </c>
    </row>
    <row r="354" spans="1:15" x14ac:dyDescent="0.25">
      <c r="A354" s="117"/>
      <c r="B354" s="117"/>
      <c r="C354" s="117"/>
      <c r="D354" s="117"/>
      <c r="E354" s="117"/>
      <c r="F354" s="117"/>
      <c r="G354" s="117"/>
      <c r="H354" s="117"/>
      <c r="I354" s="117"/>
      <c r="J354" s="117"/>
      <c r="K354" s="117"/>
    </row>
    <row r="355" spans="1:15" x14ac:dyDescent="0.25">
      <c r="A355" s="117"/>
      <c r="B355" s="117"/>
      <c r="C355" s="117"/>
      <c r="D355" s="117"/>
      <c r="E355" s="117"/>
      <c r="F355" s="117"/>
      <c r="G355" s="117"/>
      <c r="H355" s="117"/>
      <c r="I355" s="117"/>
      <c r="J355" s="117"/>
      <c r="K355" s="117"/>
    </row>
    <row r="356" spans="1:15" x14ac:dyDescent="0.25">
      <c r="A356" s="117"/>
      <c r="B356" s="117"/>
      <c r="C356" s="117"/>
      <c r="D356" s="117"/>
      <c r="E356" s="117"/>
      <c r="F356" s="117"/>
      <c r="G356" s="117"/>
      <c r="H356" s="117"/>
      <c r="I356" s="117"/>
      <c r="J356" s="117"/>
      <c r="K356" s="117"/>
    </row>
    <row r="357" spans="1:15" x14ac:dyDescent="0.25">
      <c r="A357" s="117"/>
      <c r="B357" s="117"/>
      <c r="C357" s="117"/>
      <c r="D357" s="117"/>
      <c r="E357" s="117"/>
      <c r="F357" s="117"/>
      <c r="G357" s="117"/>
      <c r="H357" s="117"/>
      <c r="I357" s="117"/>
      <c r="J357" s="117"/>
      <c r="K357" s="117"/>
    </row>
    <row r="358" spans="1:15" x14ac:dyDescent="0.25">
      <c r="A358" s="117"/>
      <c r="B358" s="117"/>
      <c r="C358" s="117"/>
      <c r="D358" s="117"/>
      <c r="E358" s="117"/>
      <c r="F358" s="117"/>
      <c r="G358" s="117"/>
      <c r="H358" s="117"/>
      <c r="I358" s="117"/>
      <c r="J358" s="117"/>
      <c r="K358" s="117"/>
    </row>
    <row r="359" spans="1:15" x14ac:dyDescent="0.25">
      <c r="A359" s="117"/>
      <c r="B359" s="117"/>
      <c r="C359" s="117"/>
      <c r="D359" s="117"/>
      <c r="E359" s="117"/>
      <c r="F359" s="117"/>
      <c r="G359" s="117"/>
      <c r="H359" s="117"/>
      <c r="I359" s="117"/>
      <c r="J359" s="117"/>
      <c r="K359" s="117"/>
    </row>
    <row r="360" spans="1:15" x14ac:dyDescent="0.25">
      <c r="A360" s="117"/>
      <c r="B360" s="117"/>
      <c r="C360" s="117"/>
      <c r="D360" s="117"/>
      <c r="E360" s="117"/>
      <c r="F360" s="117"/>
      <c r="G360" s="117"/>
      <c r="H360" s="117"/>
      <c r="I360" s="117"/>
      <c r="J360" s="117"/>
      <c r="K360" s="117"/>
    </row>
    <row r="361" spans="1:15" x14ac:dyDescent="0.25">
      <c r="A361" s="117"/>
      <c r="B361" s="117"/>
      <c r="C361" s="117"/>
      <c r="D361" s="117"/>
      <c r="E361" s="117"/>
      <c r="F361" s="117"/>
      <c r="G361" s="117"/>
      <c r="H361" s="117"/>
      <c r="I361" s="117"/>
      <c r="J361" s="117"/>
      <c r="K361" s="117"/>
    </row>
    <row r="362" spans="1:15" x14ac:dyDescent="0.25">
      <c r="A362" s="117"/>
      <c r="B362" s="117"/>
      <c r="C362" s="117"/>
      <c r="D362" s="117"/>
      <c r="E362" s="117"/>
      <c r="F362" s="117"/>
      <c r="G362" s="117"/>
      <c r="H362" s="117"/>
      <c r="I362" s="117"/>
      <c r="J362" s="117"/>
      <c r="K362" s="117"/>
    </row>
    <row r="363" spans="1:15" x14ac:dyDescent="0.25">
      <c r="A363" s="117"/>
      <c r="B363" s="117"/>
      <c r="C363" s="117"/>
      <c r="D363" s="117"/>
      <c r="E363" s="117"/>
      <c r="F363" s="117"/>
      <c r="G363" s="117"/>
      <c r="H363" s="117"/>
      <c r="I363" s="117"/>
      <c r="J363" s="117"/>
      <c r="K363" s="117"/>
    </row>
    <row r="364" spans="1:15" x14ac:dyDescent="0.25">
      <c r="A364" s="117"/>
      <c r="B364" s="117"/>
      <c r="C364" s="117"/>
      <c r="D364" s="117"/>
      <c r="E364" s="117"/>
      <c r="F364" s="117"/>
      <c r="G364" s="117"/>
      <c r="H364" s="117"/>
      <c r="I364" s="117"/>
      <c r="J364" s="117"/>
      <c r="K364" s="117"/>
    </row>
    <row r="365" spans="1:15" x14ac:dyDescent="0.25">
      <c r="A365" s="117"/>
      <c r="B365" s="117"/>
      <c r="C365" s="117"/>
      <c r="D365" s="117"/>
      <c r="E365" s="117"/>
      <c r="F365" s="117"/>
      <c r="G365" s="117"/>
      <c r="H365" s="117"/>
      <c r="I365" s="117"/>
      <c r="J365" s="117"/>
      <c r="K365" s="117"/>
    </row>
    <row r="366" spans="1:15" x14ac:dyDescent="0.25">
      <c r="A366" s="117"/>
      <c r="B366" s="117"/>
      <c r="C366" s="117"/>
      <c r="D366" s="117"/>
      <c r="E366" s="117"/>
      <c r="F366" s="117"/>
      <c r="G366" s="117"/>
      <c r="H366" s="117"/>
      <c r="I366" s="117"/>
      <c r="J366" s="117"/>
      <c r="K366" s="117"/>
    </row>
    <row r="367" spans="1:15" x14ac:dyDescent="0.25">
      <c r="A367" s="117"/>
      <c r="B367" s="117"/>
      <c r="C367" s="117"/>
      <c r="D367" s="117"/>
      <c r="E367" s="117"/>
      <c r="F367" s="117"/>
      <c r="G367" s="117"/>
      <c r="H367" s="117"/>
      <c r="I367" s="117"/>
      <c r="J367" s="117"/>
      <c r="K367" s="117"/>
    </row>
    <row r="368" spans="1:15" x14ac:dyDescent="0.25">
      <c r="A368" s="117"/>
      <c r="B368" s="117"/>
      <c r="C368" s="117"/>
      <c r="D368" s="117"/>
      <c r="E368" s="117"/>
      <c r="F368" s="117"/>
      <c r="G368" s="117"/>
      <c r="H368" s="117"/>
      <c r="I368" s="117"/>
      <c r="J368" s="117"/>
      <c r="K368" s="117"/>
    </row>
    <row r="369" spans="1:11" x14ac:dyDescent="0.25">
      <c r="A369" s="117"/>
      <c r="B369" s="117"/>
      <c r="C369" s="117"/>
      <c r="D369" s="117"/>
      <c r="E369" s="117"/>
      <c r="F369" s="117"/>
      <c r="G369" s="117"/>
      <c r="H369" s="117"/>
      <c r="I369" s="117"/>
      <c r="J369" s="117"/>
      <c r="K369" s="117"/>
    </row>
    <row r="370" spans="1:11" x14ac:dyDescent="0.25">
      <c r="A370" s="117"/>
      <c r="B370" s="117"/>
      <c r="C370" s="117"/>
      <c r="D370" s="117"/>
      <c r="E370" s="117"/>
      <c r="F370" s="117"/>
      <c r="G370" s="117"/>
      <c r="H370" s="117"/>
      <c r="I370" s="117"/>
      <c r="J370" s="117"/>
      <c r="K370" s="117"/>
    </row>
    <row r="371" spans="1:11" x14ac:dyDescent="0.25">
      <c r="A371" s="117"/>
      <c r="B371" s="117"/>
      <c r="C371" s="117"/>
      <c r="D371" s="117"/>
      <c r="E371" s="117"/>
      <c r="F371" s="117"/>
      <c r="G371" s="117"/>
      <c r="H371" s="117"/>
      <c r="I371" s="117"/>
      <c r="J371" s="117"/>
      <c r="K371" s="117"/>
    </row>
    <row r="372" spans="1:11" x14ac:dyDescent="0.25">
      <c r="A372" s="117"/>
      <c r="B372" s="117"/>
      <c r="C372" s="117"/>
      <c r="D372" s="117"/>
      <c r="E372" s="117"/>
      <c r="F372" s="117"/>
      <c r="G372" s="117"/>
      <c r="H372" s="117"/>
      <c r="I372" s="117"/>
      <c r="J372" s="117"/>
      <c r="K372" s="117"/>
    </row>
    <row r="373" spans="1:11" x14ac:dyDescent="0.25">
      <c r="A373" s="117"/>
      <c r="B373" s="117"/>
      <c r="C373" s="117"/>
      <c r="D373" s="117"/>
      <c r="E373" s="117"/>
      <c r="F373" s="117"/>
      <c r="G373" s="117"/>
      <c r="H373" s="117"/>
      <c r="I373" s="117"/>
      <c r="J373" s="117"/>
      <c r="K373" s="117"/>
    </row>
    <row r="374" spans="1:11" x14ac:dyDescent="0.25">
      <c r="A374" s="117"/>
      <c r="B374" s="117"/>
      <c r="C374" s="117"/>
      <c r="D374" s="117"/>
      <c r="E374" s="117"/>
      <c r="F374" s="117"/>
      <c r="G374" s="117"/>
      <c r="H374" s="117"/>
      <c r="I374" s="117"/>
      <c r="J374" s="117"/>
      <c r="K374" s="117"/>
    </row>
    <row r="375" spans="1:11" x14ac:dyDescent="0.25">
      <c r="A375" s="117"/>
      <c r="B375" s="117"/>
      <c r="C375" s="117"/>
      <c r="D375" s="117"/>
      <c r="E375" s="117"/>
      <c r="F375" s="117"/>
      <c r="G375" s="117"/>
      <c r="H375" s="117"/>
      <c r="I375" s="117"/>
      <c r="J375" s="117"/>
      <c r="K375" s="117"/>
    </row>
    <row r="376" spans="1:11" x14ac:dyDescent="0.25">
      <c r="A376" s="117"/>
      <c r="B376" s="117"/>
      <c r="C376" s="117"/>
      <c r="D376" s="117"/>
      <c r="E376" s="117"/>
      <c r="F376" s="117"/>
      <c r="G376" s="117"/>
      <c r="H376" s="117"/>
      <c r="I376" s="117"/>
      <c r="J376" s="117"/>
      <c r="K376" s="117"/>
    </row>
    <row r="377" spans="1:11" x14ac:dyDescent="0.25">
      <c r="A377" s="117"/>
      <c r="B377" s="117"/>
      <c r="C377" s="117"/>
      <c r="D377" s="117"/>
      <c r="E377" s="117"/>
      <c r="F377" s="117"/>
      <c r="G377" s="117"/>
      <c r="H377" s="117"/>
      <c r="I377" s="117"/>
      <c r="J377" s="117"/>
      <c r="K377" s="117"/>
    </row>
    <row r="378" spans="1:11" x14ac:dyDescent="0.25">
      <c r="A378" s="117"/>
      <c r="B378" s="117"/>
      <c r="C378" s="117"/>
      <c r="D378" s="117"/>
      <c r="E378" s="117"/>
      <c r="F378" s="117"/>
      <c r="G378" s="117"/>
      <c r="H378" s="117"/>
      <c r="I378" s="117"/>
      <c r="J378" s="117"/>
      <c r="K378" s="117"/>
    </row>
    <row r="379" spans="1:11" x14ac:dyDescent="0.25">
      <c r="A379" s="117"/>
      <c r="B379" s="117"/>
      <c r="C379" s="117"/>
      <c r="D379" s="117"/>
      <c r="E379" s="117"/>
      <c r="F379" s="117"/>
      <c r="G379" s="117"/>
      <c r="H379" s="117"/>
      <c r="I379" s="117"/>
      <c r="J379" s="117"/>
      <c r="K379" s="117"/>
    </row>
    <row r="380" spans="1:11" x14ac:dyDescent="0.25">
      <c r="A380" s="117"/>
      <c r="B380" s="117"/>
      <c r="C380" s="117"/>
      <c r="D380" s="117"/>
      <c r="E380" s="117"/>
      <c r="F380" s="117"/>
      <c r="G380" s="117"/>
      <c r="H380" s="117"/>
      <c r="I380" s="117"/>
      <c r="J380" s="117"/>
      <c r="K380" s="117"/>
    </row>
    <row r="381" spans="1:11" x14ac:dyDescent="0.25">
      <c r="A381" s="117"/>
      <c r="B381" s="117"/>
      <c r="C381" s="117"/>
      <c r="D381" s="117"/>
      <c r="E381" s="117"/>
      <c r="F381" s="117"/>
      <c r="G381" s="117"/>
      <c r="H381" s="117"/>
      <c r="I381" s="117"/>
      <c r="J381" s="117"/>
      <c r="K381" s="117"/>
    </row>
    <row r="382" spans="1:11" x14ac:dyDescent="0.25">
      <c r="A382" s="117"/>
      <c r="B382" s="117"/>
      <c r="C382" s="117"/>
      <c r="D382" s="117"/>
      <c r="E382" s="117"/>
      <c r="F382" s="117"/>
      <c r="G382" s="117"/>
      <c r="H382" s="117"/>
      <c r="I382" s="117"/>
      <c r="J382" s="117"/>
      <c r="K382" s="117"/>
    </row>
    <row r="383" spans="1:11" x14ac:dyDescent="0.25">
      <c r="A383" s="117"/>
      <c r="B383" s="117"/>
      <c r="C383" s="117"/>
      <c r="D383" s="117"/>
      <c r="E383" s="117"/>
      <c r="F383" s="117"/>
      <c r="G383" s="117"/>
      <c r="H383" s="117"/>
      <c r="I383" s="117"/>
      <c r="J383" s="117"/>
      <c r="K383" s="117"/>
    </row>
    <row r="384" spans="1:11" x14ac:dyDescent="0.25">
      <c r="A384" s="117"/>
      <c r="B384" s="117"/>
      <c r="C384" s="117"/>
      <c r="D384" s="117"/>
      <c r="E384" s="117"/>
      <c r="F384" s="117"/>
      <c r="G384" s="117"/>
      <c r="H384" s="117"/>
      <c r="I384" s="117"/>
      <c r="J384" s="117"/>
      <c r="K384" s="117"/>
    </row>
    <row r="385" spans="1:11" x14ac:dyDescent="0.25">
      <c r="A385" s="117"/>
      <c r="B385" s="117"/>
      <c r="C385" s="117"/>
      <c r="D385" s="117"/>
      <c r="E385" s="117"/>
      <c r="F385" s="117"/>
      <c r="G385" s="117"/>
      <c r="H385" s="117"/>
      <c r="I385" s="117"/>
      <c r="J385" s="117"/>
      <c r="K385" s="117"/>
    </row>
    <row r="386" spans="1:11" x14ac:dyDescent="0.25">
      <c r="A386" s="117"/>
      <c r="B386" s="117"/>
      <c r="C386" s="117"/>
      <c r="D386" s="117"/>
      <c r="E386" s="117"/>
      <c r="F386" s="117"/>
      <c r="G386" s="117"/>
      <c r="H386" s="117"/>
      <c r="I386" s="117"/>
      <c r="J386" s="117"/>
      <c r="K386" s="117"/>
    </row>
    <row r="387" spans="1:11" x14ac:dyDescent="0.25">
      <c r="A387" s="117"/>
      <c r="B387" s="117"/>
      <c r="C387" s="117"/>
      <c r="D387" s="117"/>
      <c r="E387" s="117"/>
      <c r="F387" s="117"/>
      <c r="G387" s="117"/>
      <c r="H387" s="117"/>
      <c r="I387" s="117"/>
      <c r="J387" s="117"/>
      <c r="K387" s="117"/>
    </row>
    <row r="388" spans="1:11" x14ac:dyDescent="0.25">
      <c r="A388" s="117"/>
      <c r="B388" s="117"/>
      <c r="C388" s="117"/>
      <c r="D388" s="117"/>
      <c r="E388" s="117"/>
      <c r="F388" s="117"/>
      <c r="G388" s="117"/>
      <c r="H388" s="117"/>
      <c r="I388" s="117"/>
      <c r="J388" s="117"/>
      <c r="K388" s="117"/>
    </row>
    <row r="389" spans="1:11" x14ac:dyDescent="0.25">
      <c r="A389" s="117"/>
      <c r="B389" s="117"/>
      <c r="C389" s="117"/>
      <c r="D389" s="117"/>
      <c r="E389" s="117"/>
      <c r="F389" s="117"/>
      <c r="G389" s="117"/>
      <c r="H389" s="117"/>
      <c r="I389" s="117"/>
      <c r="J389" s="117"/>
      <c r="K389" s="117"/>
    </row>
    <row r="390" spans="1:11" x14ac:dyDescent="0.25">
      <c r="A390" s="117"/>
      <c r="B390" s="117"/>
      <c r="C390" s="117"/>
      <c r="D390" s="117"/>
      <c r="E390" s="117"/>
      <c r="F390" s="117"/>
      <c r="G390" s="117"/>
      <c r="H390" s="117"/>
      <c r="I390" s="117"/>
      <c r="J390" s="117"/>
      <c r="K390" s="117"/>
    </row>
    <row r="391" spans="1:11" x14ac:dyDescent="0.25">
      <c r="A391" s="117"/>
      <c r="B391" s="117"/>
      <c r="C391" s="117"/>
      <c r="D391" s="117"/>
      <c r="E391" s="117"/>
      <c r="F391" s="117"/>
      <c r="G391" s="117"/>
      <c r="H391" s="117"/>
      <c r="I391" s="117"/>
      <c r="J391" s="117"/>
      <c r="K391" s="117"/>
    </row>
    <row r="392" spans="1:11" x14ac:dyDescent="0.25">
      <c r="A392" s="117"/>
      <c r="B392" s="117"/>
      <c r="C392" s="117"/>
      <c r="D392" s="117"/>
      <c r="E392" s="117"/>
      <c r="F392" s="117"/>
      <c r="G392" s="117"/>
      <c r="H392" s="117"/>
      <c r="I392" s="117"/>
      <c r="J392" s="117"/>
      <c r="K392" s="117"/>
    </row>
    <row r="393" spans="1:11" x14ac:dyDescent="0.25">
      <c r="A393" s="117"/>
      <c r="B393" s="117"/>
      <c r="C393" s="117"/>
      <c r="D393" s="117"/>
      <c r="E393" s="117"/>
      <c r="F393" s="117"/>
      <c r="G393" s="117"/>
      <c r="H393" s="117"/>
      <c r="I393" s="117"/>
      <c r="J393" s="117"/>
      <c r="K393" s="117"/>
    </row>
    <row r="394" spans="1:11" x14ac:dyDescent="0.25">
      <c r="A394" s="117"/>
      <c r="B394" s="117"/>
      <c r="C394" s="117"/>
      <c r="D394" s="117"/>
      <c r="E394" s="117"/>
      <c r="F394" s="117"/>
      <c r="G394" s="117"/>
      <c r="H394" s="117"/>
      <c r="I394" s="117"/>
      <c r="J394" s="117"/>
      <c r="K394" s="117"/>
    </row>
    <row r="395" spans="1:11" x14ac:dyDescent="0.25">
      <c r="A395" s="117"/>
      <c r="B395" s="117"/>
      <c r="C395" s="117"/>
      <c r="D395" s="117"/>
      <c r="E395" s="117"/>
      <c r="F395" s="117"/>
      <c r="G395" s="117"/>
      <c r="H395" s="117"/>
      <c r="I395" s="117"/>
      <c r="J395" s="117"/>
      <c r="K395" s="117"/>
    </row>
    <row r="396" spans="1:11" x14ac:dyDescent="0.25">
      <c r="A396" s="117" t="s">
        <v>398</v>
      </c>
      <c r="B396" s="117" t="s">
        <v>399</v>
      </c>
      <c r="C396" s="117" t="s">
        <v>400</v>
      </c>
      <c r="D396" s="117" t="s">
        <v>401</v>
      </c>
      <c r="E396" s="117"/>
      <c r="F396" s="117"/>
      <c r="G396" s="117"/>
      <c r="H396" s="117" t="s">
        <v>369</v>
      </c>
      <c r="I396" s="117" t="s">
        <v>402</v>
      </c>
      <c r="J396" s="117" t="s">
        <v>403</v>
      </c>
      <c r="K396" s="117"/>
    </row>
    <row r="397" spans="1:11" x14ac:dyDescent="0.25">
      <c r="A397" s="117" t="s">
        <v>404</v>
      </c>
      <c r="B397" s="117">
        <v>5.54</v>
      </c>
      <c r="C397" s="117">
        <v>5.54</v>
      </c>
      <c r="D397" s="117">
        <v>5.54</v>
      </c>
      <c r="E397" s="117">
        <v>0</v>
      </c>
      <c r="F397" s="117"/>
      <c r="G397" s="117">
        <v>0</v>
      </c>
      <c r="H397" s="117" t="s">
        <v>404</v>
      </c>
      <c r="I397" s="117">
        <v>1</v>
      </c>
      <c r="J397" s="117">
        <v>0</v>
      </c>
      <c r="K397" s="117"/>
    </row>
    <row r="398" spans="1:11" x14ac:dyDescent="0.25">
      <c r="A398" s="117" t="s">
        <v>405</v>
      </c>
      <c r="B398" s="117">
        <v>24.055</v>
      </c>
      <c r="C398" s="117">
        <v>29.83</v>
      </c>
      <c r="D398" s="117">
        <v>18.28</v>
      </c>
      <c r="E398" s="117">
        <v>11.549999999999997</v>
      </c>
      <c r="F398" s="117"/>
      <c r="G398" s="117">
        <v>2</v>
      </c>
      <c r="H398" s="117" t="s">
        <v>405</v>
      </c>
      <c r="I398" s="117">
        <v>2</v>
      </c>
      <c r="J398" s="117">
        <v>0</v>
      </c>
      <c r="K398" s="117"/>
    </row>
    <row r="399" spans="1:11" x14ac:dyDescent="0.25">
      <c r="A399" s="117" t="s">
        <v>406</v>
      </c>
      <c r="B399" s="117">
        <v>13.495000000000001</v>
      </c>
      <c r="C399" s="117">
        <v>16.96</v>
      </c>
      <c r="D399" s="117">
        <v>10.029999999999999</v>
      </c>
      <c r="E399" s="117">
        <v>6.9300000000000015</v>
      </c>
      <c r="F399" s="117"/>
      <c r="G399" s="117">
        <v>3</v>
      </c>
      <c r="H399" s="117" t="s">
        <v>406</v>
      </c>
      <c r="I399" s="117">
        <v>2</v>
      </c>
      <c r="J399" s="117">
        <v>0</v>
      </c>
      <c r="K399" s="117"/>
    </row>
    <row r="400" spans="1:11" x14ac:dyDescent="0.25">
      <c r="A400" s="117" t="s">
        <v>407</v>
      </c>
      <c r="B400" s="117">
        <v>22.25</v>
      </c>
      <c r="C400" s="117">
        <v>29.83</v>
      </c>
      <c r="D400" s="117">
        <v>7.09</v>
      </c>
      <c r="E400" s="117">
        <v>22.74</v>
      </c>
      <c r="F400" s="117"/>
      <c r="G400" s="117">
        <v>4</v>
      </c>
      <c r="H400" s="117" t="s">
        <v>407</v>
      </c>
      <c r="I400" s="117">
        <v>3</v>
      </c>
      <c r="J400" s="117">
        <v>0</v>
      </c>
      <c r="K400" s="117"/>
    </row>
    <row r="401" spans="1:11" x14ac:dyDescent="0.25">
      <c r="A401" s="117" t="s">
        <v>408</v>
      </c>
      <c r="B401" s="117">
        <v>29.83</v>
      </c>
      <c r="C401" s="117">
        <v>29.83</v>
      </c>
      <c r="D401" s="117">
        <v>29.83</v>
      </c>
      <c r="E401" s="117">
        <v>0</v>
      </c>
      <c r="F401" s="117"/>
      <c r="G401" s="117">
        <v>5</v>
      </c>
      <c r="H401" s="117" t="s">
        <v>408</v>
      </c>
      <c r="I401" s="117">
        <v>1</v>
      </c>
      <c r="J401" s="117">
        <v>0</v>
      </c>
      <c r="K401" s="117"/>
    </row>
    <row r="402" spans="1:11" x14ac:dyDescent="0.25">
      <c r="A402" s="117" t="s">
        <v>409</v>
      </c>
      <c r="B402" s="117">
        <v>29.83</v>
      </c>
      <c r="C402" s="117">
        <v>29.83</v>
      </c>
      <c r="D402" s="117">
        <v>29.83</v>
      </c>
      <c r="E402" s="117">
        <v>0</v>
      </c>
      <c r="F402" s="117"/>
      <c r="G402" s="117">
        <v>6</v>
      </c>
      <c r="H402" s="117" t="s">
        <v>409</v>
      </c>
      <c r="I402" s="117">
        <v>1</v>
      </c>
      <c r="J402" s="227">
        <v>0</v>
      </c>
      <c r="K402" s="117"/>
    </row>
    <row r="403" spans="1:11" x14ac:dyDescent="0.25">
      <c r="A403" s="117" t="s">
        <v>410</v>
      </c>
      <c r="B403" s="117">
        <v>30.485000000000003</v>
      </c>
      <c r="C403" s="117">
        <v>52.09</v>
      </c>
      <c r="D403" s="117">
        <v>8.8800000000000008</v>
      </c>
      <c r="E403" s="117">
        <v>43.21</v>
      </c>
      <c r="F403" s="117"/>
      <c r="G403" s="117">
        <v>1</v>
      </c>
      <c r="H403" s="117" t="s">
        <v>410</v>
      </c>
      <c r="I403" s="117">
        <v>1</v>
      </c>
      <c r="J403" s="117">
        <v>1</v>
      </c>
      <c r="K403" s="117"/>
    </row>
    <row r="404" spans="1:11" x14ac:dyDescent="0.25">
      <c r="A404" s="117"/>
      <c r="B404" s="117"/>
      <c r="C404" s="117"/>
      <c r="D404" s="117"/>
      <c r="E404" s="117"/>
      <c r="F404" s="117"/>
      <c r="G404" s="117"/>
      <c r="H404" s="117"/>
      <c r="I404" s="117"/>
      <c r="J404" s="117"/>
      <c r="K404" s="117"/>
    </row>
    <row r="405" spans="1:11" x14ac:dyDescent="0.25">
      <c r="A405" s="117"/>
      <c r="B405" s="117"/>
      <c r="C405" s="117"/>
      <c r="D405" s="117"/>
      <c r="E405" s="117"/>
      <c r="F405" s="117"/>
      <c r="G405" s="117"/>
      <c r="H405" s="117"/>
      <c r="I405" s="117"/>
      <c r="J405" s="117"/>
      <c r="K405" s="117"/>
    </row>
    <row r="406" spans="1:11" x14ac:dyDescent="0.25">
      <c r="A406" s="117"/>
      <c r="B406" s="117"/>
      <c r="C406" s="117"/>
      <c r="D406" s="117"/>
      <c r="E406" s="117"/>
      <c r="F406" s="117"/>
      <c r="G406" s="117"/>
      <c r="H406" s="117"/>
      <c r="I406" s="117"/>
      <c r="J406" s="117"/>
      <c r="K406" s="117"/>
    </row>
    <row r="407" spans="1:11" x14ac:dyDescent="0.25">
      <c r="A407" s="117"/>
      <c r="B407" s="117"/>
      <c r="C407" s="117"/>
      <c r="D407" s="117"/>
      <c r="E407" s="117"/>
      <c r="F407" s="117"/>
      <c r="G407" s="117"/>
      <c r="H407" s="117"/>
      <c r="I407" s="117"/>
      <c r="J407" s="117"/>
      <c r="K407" s="117"/>
    </row>
    <row r="408" spans="1:11" x14ac:dyDescent="0.25">
      <c r="A408" s="117"/>
      <c r="B408" s="117"/>
      <c r="C408" s="117"/>
      <c r="D408" s="117"/>
      <c r="E408" s="117"/>
      <c r="F408" s="117"/>
      <c r="G408" s="117"/>
      <c r="H408" s="117"/>
      <c r="I408" s="117"/>
      <c r="J408" s="117"/>
      <c r="K408" s="117"/>
    </row>
    <row r="409" spans="1:11" x14ac:dyDescent="0.25">
      <c r="A409" s="117"/>
      <c r="B409" s="117"/>
      <c r="C409" s="117"/>
      <c r="D409" s="117"/>
      <c r="E409" s="117"/>
      <c r="F409" s="117"/>
      <c r="G409" s="117"/>
      <c r="H409" s="117"/>
      <c r="I409" s="117"/>
      <c r="J409" s="117"/>
      <c r="K409" s="117"/>
    </row>
    <row r="410" spans="1:11" x14ac:dyDescent="0.25">
      <c r="A410" s="117"/>
      <c r="B410" s="117"/>
      <c r="C410" s="117"/>
      <c r="D410" s="117"/>
      <c r="E410" s="117"/>
      <c r="F410" s="117"/>
      <c r="G410" s="117"/>
      <c r="H410" s="117"/>
      <c r="I410" s="117"/>
      <c r="J410" s="117"/>
      <c r="K410" s="117"/>
    </row>
    <row r="411" spans="1:11" x14ac:dyDescent="0.25">
      <c r="A411" s="117"/>
      <c r="B411" s="117"/>
      <c r="C411" s="117"/>
      <c r="D411" s="117"/>
      <c r="E411" s="117"/>
      <c r="F411" s="117"/>
      <c r="G411" s="117"/>
      <c r="H411" s="117"/>
      <c r="I411" s="117"/>
      <c r="J411" s="117"/>
      <c r="K411" s="117"/>
    </row>
    <row r="412" spans="1:11" x14ac:dyDescent="0.25">
      <c r="A412" s="117"/>
      <c r="B412" s="117"/>
      <c r="C412" s="117"/>
      <c r="D412" s="117"/>
      <c r="E412" s="117"/>
      <c r="F412" s="117"/>
      <c r="G412" s="117"/>
      <c r="H412" s="117"/>
      <c r="I412" s="117"/>
      <c r="J412" s="117"/>
      <c r="K412" s="117"/>
    </row>
    <row r="413" spans="1:11" x14ac:dyDescent="0.25">
      <c r="A413" s="117"/>
      <c r="B413" s="117"/>
      <c r="C413" s="117"/>
      <c r="D413" s="117"/>
      <c r="E413" s="117"/>
      <c r="F413" s="117"/>
      <c r="G413" s="117"/>
      <c r="H413" s="117"/>
      <c r="I413" s="117"/>
      <c r="J413" s="117"/>
      <c r="K413" s="117"/>
    </row>
    <row r="414" spans="1:11" x14ac:dyDescent="0.25">
      <c r="A414" s="117"/>
      <c r="B414" s="117"/>
      <c r="C414" s="117"/>
      <c r="D414" s="117"/>
      <c r="E414" s="117"/>
      <c r="F414" s="117"/>
      <c r="G414" s="117"/>
      <c r="H414" s="117"/>
      <c r="I414" s="117"/>
      <c r="J414" s="117"/>
      <c r="K414" s="117"/>
    </row>
    <row r="415" spans="1:11" x14ac:dyDescent="0.25">
      <c r="A415" s="117"/>
      <c r="B415" s="117"/>
      <c r="C415" s="117"/>
      <c r="D415" s="117"/>
      <c r="E415" s="117"/>
      <c r="F415" s="117"/>
      <c r="G415" s="117"/>
      <c r="H415" s="117"/>
      <c r="I415" s="117"/>
      <c r="J415" s="117"/>
      <c r="K415" s="117"/>
    </row>
    <row r="416" spans="1:11" x14ac:dyDescent="0.25">
      <c r="A416" s="117"/>
      <c r="B416" s="117"/>
      <c r="C416" s="117"/>
      <c r="D416" s="117"/>
      <c r="E416" s="117"/>
      <c r="F416" s="117"/>
      <c r="G416" s="117"/>
      <c r="H416" s="117"/>
      <c r="I416" s="117"/>
      <c r="J416" s="117"/>
      <c r="K416" s="117"/>
    </row>
    <row r="417" spans="1:11" x14ac:dyDescent="0.25">
      <c r="A417" s="117"/>
      <c r="B417" s="117"/>
      <c r="C417" s="117"/>
      <c r="D417" s="117"/>
      <c r="E417" s="117"/>
      <c r="F417" s="117"/>
      <c r="G417" s="117"/>
      <c r="H417" s="117"/>
      <c r="I417" s="117"/>
      <c r="J417" s="117"/>
      <c r="K417" s="117"/>
    </row>
    <row r="418" spans="1:11" x14ac:dyDescent="0.25">
      <c r="A418" s="117"/>
      <c r="B418" s="117"/>
      <c r="C418" s="117"/>
      <c r="D418" s="117"/>
      <c r="E418" s="117"/>
      <c r="F418" s="117"/>
      <c r="G418" s="117"/>
      <c r="H418" s="117"/>
      <c r="I418" s="117"/>
      <c r="J418" s="117"/>
      <c r="K418" s="117"/>
    </row>
    <row r="419" spans="1:11" x14ac:dyDescent="0.25">
      <c r="A419" s="117"/>
      <c r="B419" s="117"/>
      <c r="C419" s="117"/>
      <c r="D419" s="117"/>
      <c r="E419" s="117"/>
      <c r="F419" s="117"/>
      <c r="G419" s="117"/>
      <c r="H419" s="117"/>
      <c r="I419" s="117"/>
      <c r="J419" s="117"/>
      <c r="K419" s="117"/>
    </row>
    <row r="420" spans="1:11" x14ac:dyDescent="0.25">
      <c r="A420" s="117"/>
      <c r="B420" s="117"/>
      <c r="C420" s="117"/>
      <c r="D420" s="117"/>
      <c r="E420" s="117"/>
      <c r="F420" s="117"/>
      <c r="G420" s="117"/>
      <c r="H420" s="117"/>
      <c r="I420" s="117"/>
      <c r="J420" s="117"/>
      <c r="K420" s="117"/>
    </row>
    <row r="421" spans="1:11" x14ac:dyDescent="0.25">
      <c r="A421" s="117"/>
      <c r="B421" s="117"/>
      <c r="C421" s="117"/>
      <c r="D421" s="117"/>
      <c r="E421" s="117"/>
      <c r="F421" s="117"/>
      <c r="G421" s="117"/>
      <c r="H421" s="117"/>
      <c r="I421" s="117"/>
      <c r="J421" s="117"/>
      <c r="K421" s="117"/>
    </row>
    <row r="422" spans="1:11" x14ac:dyDescent="0.25">
      <c r="A422" s="117"/>
      <c r="B422" s="117"/>
      <c r="C422" s="117"/>
      <c r="D422" s="117"/>
      <c r="E422" s="117"/>
      <c r="F422" s="117"/>
      <c r="G422" s="227"/>
      <c r="H422" s="117"/>
      <c r="I422" s="117"/>
      <c r="J422" s="117"/>
      <c r="K422" s="117"/>
    </row>
    <row r="423" spans="1:11" x14ac:dyDescent="0.25">
      <c r="A423" s="117"/>
      <c r="B423" s="117"/>
      <c r="C423" s="117"/>
      <c r="D423" s="117"/>
      <c r="E423" s="117"/>
      <c r="F423" s="117"/>
      <c r="G423" s="117"/>
      <c r="H423" s="117"/>
      <c r="I423" s="117"/>
      <c r="J423" s="117"/>
      <c r="K423" s="117"/>
    </row>
    <row r="424" spans="1:11" x14ac:dyDescent="0.25">
      <c r="A424" s="117"/>
      <c r="B424" s="117"/>
      <c r="C424" s="117"/>
      <c r="D424" s="117"/>
      <c r="E424" s="117"/>
      <c r="F424" s="117"/>
      <c r="G424" s="117"/>
      <c r="H424" s="117"/>
      <c r="I424" s="117"/>
      <c r="J424" s="117"/>
      <c r="K424" s="117"/>
    </row>
    <row r="425" spans="1:11" x14ac:dyDescent="0.25">
      <c r="A425" s="117"/>
      <c r="B425" s="117"/>
      <c r="C425" s="117"/>
      <c r="D425" s="117"/>
      <c r="E425" s="117"/>
      <c r="F425" s="117"/>
      <c r="G425" s="117"/>
      <c r="H425" s="117"/>
      <c r="I425" s="117"/>
      <c r="J425" s="117"/>
      <c r="K425" s="117"/>
    </row>
    <row r="426" spans="1:11" x14ac:dyDescent="0.25">
      <c r="A426" s="117"/>
      <c r="B426" s="117"/>
      <c r="C426" s="117"/>
      <c r="D426" s="117"/>
      <c r="E426" s="117"/>
      <c r="F426" s="117"/>
      <c r="G426" s="117"/>
      <c r="H426" s="117"/>
      <c r="I426" s="117"/>
      <c r="J426" s="117"/>
      <c r="K426" s="117"/>
    </row>
    <row r="427" spans="1:11" x14ac:dyDescent="0.25">
      <c r="A427" s="117"/>
      <c r="B427" s="117"/>
      <c r="C427" s="117"/>
      <c r="D427" s="117"/>
      <c r="E427" s="117"/>
      <c r="F427" s="117"/>
      <c r="G427" s="117"/>
      <c r="H427" s="117"/>
      <c r="I427" s="117"/>
      <c r="J427" s="117"/>
      <c r="K427" s="117"/>
    </row>
    <row r="428" spans="1:11" x14ac:dyDescent="0.25">
      <c r="A428" s="117"/>
      <c r="B428" s="117"/>
      <c r="C428" s="117"/>
      <c r="D428" s="117"/>
      <c r="E428" s="117"/>
      <c r="F428" s="117"/>
      <c r="G428" s="117"/>
      <c r="H428" s="117"/>
      <c r="I428" s="117"/>
      <c r="J428" s="117"/>
      <c r="K428" s="117"/>
    </row>
    <row r="429" spans="1:11" x14ac:dyDescent="0.25">
      <c r="A429" s="117"/>
      <c r="B429" s="117"/>
      <c r="C429" s="117"/>
      <c r="D429" s="117"/>
      <c r="E429" s="117"/>
      <c r="F429" s="117"/>
      <c r="G429" s="117"/>
      <c r="H429" s="117"/>
      <c r="I429" s="117"/>
      <c r="J429" s="117"/>
      <c r="K429" s="117"/>
    </row>
    <row r="430" spans="1:11" x14ac:dyDescent="0.25">
      <c r="A430" s="117"/>
      <c r="B430" s="117"/>
      <c r="C430" s="117"/>
      <c r="D430" s="117"/>
      <c r="E430" s="117"/>
      <c r="F430" s="117"/>
      <c r="G430" s="117"/>
      <c r="H430" s="117"/>
      <c r="I430" s="117"/>
      <c r="J430" s="117"/>
      <c r="K430" s="117"/>
    </row>
    <row r="431" spans="1:11" x14ac:dyDescent="0.25">
      <c r="A431" s="117"/>
      <c r="B431" s="117"/>
      <c r="C431" s="117"/>
      <c r="D431" s="117"/>
      <c r="E431" s="117"/>
      <c r="F431" s="117"/>
      <c r="G431" s="117"/>
      <c r="H431" s="117"/>
      <c r="I431" s="117"/>
      <c r="J431" s="117"/>
      <c r="K431" s="117"/>
    </row>
    <row r="432" spans="1:11" x14ac:dyDescent="0.25">
      <c r="A432" s="117"/>
      <c r="B432" s="117"/>
      <c r="C432" s="117"/>
      <c r="D432" s="117"/>
      <c r="E432" s="117"/>
      <c r="F432" s="117"/>
      <c r="G432" s="117"/>
      <c r="H432" s="117"/>
      <c r="I432" s="117"/>
      <c r="J432" s="117"/>
      <c r="K432" s="117"/>
    </row>
    <row r="433" spans="1:11" x14ac:dyDescent="0.25">
      <c r="A433" s="117"/>
      <c r="B433" s="117"/>
      <c r="C433" s="117"/>
      <c r="D433" s="117"/>
      <c r="E433" s="117"/>
      <c r="F433" s="117"/>
      <c r="G433" s="117"/>
      <c r="H433" s="117"/>
      <c r="I433" s="117"/>
      <c r="J433" s="117"/>
      <c r="K433" s="117"/>
    </row>
    <row r="434" spans="1:11" x14ac:dyDescent="0.25">
      <c r="A434" s="117"/>
      <c r="B434" s="117"/>
      <c r="C434" s="117"/>
      <c r="D434" s="117"/>
      <c r="E434" s="117"/>
      <c r="F434" s="117"/>
      <c r="G434" s="117"/>
      <c r="H434" s="117"/>
      <c r="I434" s="117"/>
      <c r="J434" s="117"/>
      <c r="K434" s="117"/>
    </row>
    <row r="435" spans="1:11" x14ac:dyDescent="0.25">
      <c r="A435" s="117"/>
      <c r="B435" s="117"/>
      <c r="C435" s="117"/>
      <c r="D435" s="117"/>
      <c r="E435" s="117"/>
      <c r="F435" s="117"/>
      <c r="G435" s="117"/>
      <c r="H435" s="117"/>
      <c r="I435" s="117"/>
      <c r="J435" s="117"/>
      <c r="K435" s="117"/>
    </row>
    <row r="436" spans="1:11" x14ac:dyDescent="0.25">
      <c r="A436" s="117"/>
      <c r="B436" s="117"/>
      <c r="C436" s="117"/>
      <c r="D436" s="117"/>
      <c r="E436" s="117"/>
      <c r="F436" s="117"/>
      <c r="G436" s="117"/>
      <c r="H436" s="117"/>
      <c r="I436" s="117"/>
      <c r="J436" s="117"/>
      <c r="K436" s="117"/>
    </row>
    <row r="437" spans="1:11" x14ac:dyDescent="0.25">
      <c r="A437" s="117"/>
      <c r="B437" s="117"/>
      <c r="C437" s="117"/>
      <c r="D437" s="117"/>
      <c r="E437" s="117"/>
      <c r="F437" s="117"/>
      <c r="G437" s="117"/>
      <c r="H437" s="117"/>
      <c r="I437" s="117"/>
      <c r="J437" s="117"/>
      <c r="K437" s="117"/>
    </row>
    <row r="438" spans="1:11" x14ac:dyDescent="0.25">
      <c r="A438" s="117"/>
      <c r="B438" s="117"/>
      <c r="C438" s="117"/>
      <c r="D438" s="117"/>
      <c r="E438" s="117"/>
      <c r="F438" s="117"/>
      <c r="G438" s="117"/>
      <c r="H438" s="117"/>
      <c r="I438" s="117"/>
      <c r="J438" s="117"/>
      <c r="K438" s="117"/>
    </row>
    <row r="439" spans="1:11" x14ac:dyDescent="0.25">
      <c r="A439" s="117"/>
      <c r="B439" s="117"/>
      <c r="C439" s="117"/>
      <c r="D439" s="117"/>
      <c r="E439" s="117"/>
      <c r="F439" s="117"/>
      <c r="G439" s="117"/>
      <c r="H439" s="117"/>
      <c r="I439" s="117"/>
      <c r="J439" s="117"/>
      <c r="K439" s="117"/>
    </row>
    <row r="440" spans="1:11" x14ac:dyDescent="0.25">
      <c r="A440" s="117"/>
      <c r="B440" s="117"/>
      <c r="C440" s="117"/>
      <c r="D440" s="117"/>
      <c r="E440" s="117"/>
      <c r="F440" s="117"/>
      <c r="G440" s="117"/>
      <c r="H440" s="117"/>
      <c r="I440" s="117"/>
      <c r="J440" s="117"/>
      <c r="K440" s="117"/>
    </row>
    <row r="441" spans="1:11" x14ac:dyDescent="0.25">
      <c r="A441" s="117"/>
      <c r="B441" s="117"/>
      <c r="C441" s="117"/>
      <c r="D441" s="117"/>
      <c r="E441" s="117"/>
      <c r="F441" s="117"/>
      <c r="G441" s="117"/>
      <c r="H441" s="117"/>
      <c r="I441" s="117"/>
      <c r="J441" s="117"/>
      <c r="K441" s="117"/>
    </row>
    <row r="442" spans="1:11" x14ac:dyDescent="0.25">
      <c r="A442" s="117"/>
      <c r="B442" s="117"/>
      <c r="C442" s="117"/>
      <c r="D442" s="117"/>
      <c r="E442" s="117"/>
      <c r="F442" s="117"/>
      <c r="G442" s="117"/>
      <c r="H442" s="117"/>
      <c r="I442" s="117"/>
      <c r="J442" s="117"/>
      <c r="K442" s="117"/>
    </row>
    <row r="443" spans="1:11" x14ac:dyDescent="0.25">
      <c r="A443" s="117"/>
      <c r="B443" s="117"/>
      <c r="C443" s="117"/>
      <c r="D443" s="117"/>
      <c r="E443" s="117"/>
      <c r="F443" s="117"/>
      <c r="G443" s="117"/>
      <c r="H443" s="117"/>
      <c r="I443" s="117"/>
      <c r="J443" s="117"/>
      <c r="K443" s="117"/>
    </row>
    <row r="444" spans="1:11" x14ac:dyDescent="0.25">
      <c r="A444" s="117"/>
      <c r="B444" s="117"/>
      <c r="C444" s="117"/>
      <c r="D444" s="117"/>
      <c r="E444" s="117"/>
      <c r="F444" s="117"/>
      <c r="G444" s="117"/>
      <c r="H444" s="117"/>
      <c r="I444" s="117"/>
      <c r="J444" s="117"/>
      <c r="K444" s="117"/>
    </row>
    <row r="445" spans="1:11" x14ac:dyDescent="0.25">
      <c r="A445" s="117"/>
      <c r="B445" s="117"/>
      <c r="C445" s="117"/>
      <c r="D445" s="117"/>
      <c r="E445" s="117"/>
      <c r="F445" s="117"/>
      <c r="G445" s="117"/>
      <c r="H445" s="117"/>
      <c r="I445" s="117"/>
      <c r="J445" s="117"/>
      <c r="K445" s="117"/>
    </row>
    <row r="446" spans="1:11" x14ac:dyDescent="0.25">
      <c r="A446" s="117"/>
      <c r="B446" s="117"/>
      <c r="C446" s="117"/>
      <c r="D446" s="117"/>
      <c r="E446" s="117"/>
      <c r="F446" s="117"/>
      <c r="G446" s="117"/>
      <c r="H446" s="117"/>
      <c r="I446" s="117"/>
      <c r="J446" s="117"/>
      <c r="K446" s="117"/>
    </row>
    <row r="447" spans="1:11" x14ac:dyDescent="0.25">
      <c r="A447" s="117"/>
      <c r="B447" s="117"/>
      <c r="C447" s="117"/>
      <c r="D447" s="117"/>
      <c r="E447" s="117"/>
      <c r="F447" s="117"/>
      <c r="G447" s="117"/>
      <c r="H447" s="117"/>
      <c r="I447" s="117"/>
      <c r="J447" s="117"/>
      <c r="K447" s="117"/>
    </row>
    <row r="448" spans="1:11" x14ac:dyDescent="0.25">
      <c r="A448" s="117"/>
      <c r="B448" s="117"/>
      <c r="C448" s="117"/>
      <c r="D448" s="117"/>
      <c r="E448" s="117"/>
      <c r="F448" s="117"/>
      <c r="G448" s="117"/>
      <c r="H448" s="117"/>
      <c r="I448" s="117"/>
      <c r="J448" s="117"/>
      <c r="K448" s="117"/>
    </row>
    <row r="449" spans="1:11" x14ac:dyDescent="0.25">
      <c r="A449" s="117"/>
      <c r="B449" s="117"/>
      <c r="C449" s="117"/>
      <c r="D449" s="117"/>
      <c r="E449" s="117"/>
      <c r="F449" s="117"/>
      <c r="G449" s="117"/>
      <c r="H449" s="117"/>
      <c r="I449" s="117"/>
      <c r="J449" s="117"/>
      <c r="K449" s="117"/>
    </row>
    <row r="450" spans="1:11" x14ac:dyDescent="0.25">
      <c r="A450" s="117"/>
      <c r="B450" s="117"/>
      <c r="C450" s="117"/>
      <c r="D450" s="117"/>
      <c r="E450" s="117"/>
      <c r="F450" s="117"/>
      <c r="G450" s="117"/>
      <c r="H450" s="117"/>
      <c r="I450" s="117"/>
      <c r="J450" s="117"/>
      <c r="K450" s="117"/>
    </row>
    <row r="451" spans="1:11" x14ac:dyDescent="0.25">
      <c r="A451" s="117"/>
      <c r="B451" s="117"/>
      <c r="C451" s="117"/>
      <c r="D451" s="117"/>
      <c r="E451" s="117"/>
      <c r="F451" s="117"/>
      <c r="G451" s="117"/>
      <c r="H451" s="117"/>
      <c r="I451" s="117"/>
      <c r="J451" s="117"/>
      <c r="K451" s="117"/>
    </row>
    <row r="452" spans="1:11" x14ac:dyDescent="0.25">
      <c r="A452" s="117"/>
      <c r="B452" s="117"/>
      <c r="C452" s="117"/>
      <c r="D452" s="117"/>
      <c r="E452" s="117"/>
      <c r="F452" s="117"/>
      <c r="G452" s="117"/>
      <c r="H452" s="117"/>
      <c r="I452" s="117"/>
      <c r="J452" s="117"/>
      <c r="K452" s="117"/>
    </row>
    <row r="453" spans="1:11" x14ac:dyDescent="0.25">
      <c r="A453" s="117"/>
      <c r="B453" s="117"/>
      <c r="C453" s="117"/>
      <c r="D453" s="117"/>
      <c r="E453" s="117"/>
      <c r="F453" s="117"/>
      <c r="G453" s="117"/>
      <c r="H453" s="117"/>
      <c r="I453" s="117"/>
      <c r="J453" s="117"/>
      <c r="K453" s="117"/>
    </row>
    <row r="454" spans="1:11" x14ac:dyDescent="0.25">
      <c r="A454" s="117"/>
      <c r="B454" s="117"/>
      <c r="C454" s="117"/>
      <c r="D454" s="117"/>
      <c r="E454" s="117"/>
      <c r="F454" s="117"/>
      <c r="G454" s="117"/>
      <c r="H454" s="117"/>
      <c r="I454" s="117"/>
      <c r="J454" s="117"/>
      <c r="K454" s="117"/>
    </row>
    <row r="455" spans="1:11" x14ac:dyDescent="0.25">
      <c r="A455" s="117"/>
      <c r="B455" s="117"/>
      <c r="C455" s="117"/>
      <c r="D455" s="117"/>
      <c r="E455" s="117"/>
      <c r="F455" s="117"/>
      <c r="G455" s="117"/>
      <c r="H455" s="117"/>
      <c r="I455" s="117"/>
      <c r="J455" s="117"/>
      <c r="K455" s="117"/>
    </row>
    <row r="456" spans="1:11" x14ac:dyDescent="0.25">
      <c r="A456" s="117"/>
      <c r="B456" s="117"/>
      <c r="C456" s="117"/>
      <c r="D456" s="117"/>
      <c r="E456" s="117"/>
      <c r="F456" s="117"/>
      <c r="G456" s="117"/>
      <c r="H456" s="117"/>
      <c r="I456" s="117"/>
      <c r="J456" s="117"/>
      <c r="K456" s="117"/>
    </row>
    <row r="457" spans="1:11" x14ac:dyDescent="0.25">
      <c r="A457" s="117"/>
      <c r="B457" s="117"/>
      <c r="C457" s="117"/>
      <c r="D457" s="117"/>
      <c r="E457" s="117"/>
      <c r="F457" s="117"/>
      <c r="G457" s="117"/>
      <c r="H457" s="117"/>
      <c r="I457" s="117"/>
      <c r="J457" s="117"/>
      <c r="K457" s="117"/>
    </row>
    <row r="458" spans="1:11" x14ac:dyDescent="0.25">
      <c r="A458" s="117"/>
      <c r="B458" s="117"/>
      <c r="C458" s="117"/>
      <c r="D458" s="117"/>
      <c r="E458" s="117"/>
      <c r="F458" s="117"/>
      <c r="G458" s="117"/>
      <c r="H458" s="117"/>
      <c r="I458" s="117"/>
      <c r="J458" s="117"/>
      <c r="K458" s="117"/>
    </row>
    <row r="459" spans="1:11" x14ac:dyDescent="0.25">
      <c r="A459" s="117"/>
      <c r="B459" s="117" t="s">
        <v>369</v>
      </c>
      <c r="C459" s="117" t="s">
        <v>402</v>
      </c>
      <c r="D459" s="117" t="s">
        <v>403</v>
      </c>
      <c r="E459" s="117"/>
      <c r="F459" s="117"/>
      <c r="G459" s="117"/>
      <c r="H459" s="117"/>
      <c r="I459" s="117"/>
      <c r="J459" s="117"/>
      <c r="K459" s="117"/>
    </row>
    <row r="460" spans="1:11" x14ac:dyDescent="0.25">
      <c r="A460" s="117">
        <v>0</v>
      </c>
      <c r="B460" s="117" t="s">
        <v>404</v>
      </c>
      <c r="C460" s="117">
        <v>1</v>
      </c>
      <c r="D460" s="117">
        <v>0</v>
      </c>
      <c r="E460" s="117"/>
      <c r="F460" s="117"/>
      <c r="G460" s="117"/>
      <c r="H460" s="117"/>
      <c r="I460" s="117"/>
      <c r="J460" s="117"/>
      <c r="K460" s="117"/>
    </row>
    <row r="461" spans="1:11" x14ac:dyDescent="0.25">
      <c r="A461" s="117">
        <v>3</v>
      </c>
      <c r="B461" s="117" t="s">
        <v>405</v>
      </c>
      <c r="C461" s="117">
        <v>2</v>
      </c>
      <c r="D461" s="117">
        <v>0</v>
      </c>
      <c r="E461" s="117"/>
      <c r="F461" s="117"/>
      <c r="G461" s="117"/>
      <c r="H461" s="117"/>
      <c r="I461" s="117"/>
      <c r="J461" s="117"/>
      <c r="K461" s="117"/>
    </row>
    <row r="462" spans="1:11" x14ac:dyDescent="0.25">
      <c r="A462" s="117">
        <v>1</v>
      </c>
      <c r="B462" s="117" t="s">
        <v>406</v>
      </c>
      <c r="C462" s="117">
        <v>2</v>
      </c>
      <c r="D462" s="117">
        <v>0</v>
      </c>
      <c r="E462" s="117"/>
      <c r="F462" s="117"/>
      <c r="G462" s="117"/>
      <c r="H462" s="117"/>
      <c r="I462" s="117"/>
      <c r="J462" s="117"/>
      <c r="K462" s="117"/>
    </row>
    <row r="463" spans="1:11" x14ac:dyDescent="0.25">
      <c r="A463" s="117">
        <v>2</v>
      </c>
      <c r="B463" s="117" t="s">
        <v>407</v>
      </c>
      <c r="C463" s="117">
        <v>3</v>
      </c>
      <c r="D463" s="117">
        <v>0</v>
      </c>
      <c r="E463" s="117"/>
      <c r="F463" s="117"/>
      <c r="G463" s="117"/>
      <c r="H463" s="117"/>
      <c r="I463" s="117"/>
      <c r="J463" s="117"/>
      <c r="K463" s="117"/>
    </row>
    <row r="464" spans="1:11" x14ac:dyDescent="0.25">
      <c r="A464" s="117">
        <v>6</v>
      </c>
      <c r="B464" s="117" t="s">
        <v>408</v>
      </c>
      <c r="C464" s="117">
        <v>1</v>
      </c>
      <c r="D464" s="117">
        <v>0</v>
      </c>
      <c r="E464" s="117"/>
      <c r="F464" s="117"/>
      <c r="G464" s="117"/>
      <c r="H464" s="117"/>
      <c r="I464" s="117"/>
      <c r="J464" s="117"/>
      <c r="K464" s="117"/>
    </row>
    <row r="465" spans="1:11" x14ac:dyDescent="0.25">
      <c r="A465" s="117">
        <v>5</v>
      </c>
      <c r="B465" s="117" t="s">
        <v>409</v>
      </c>
      <c r="C465" s="117">
        <v>1</v>
      </c>
      <c r="D465" s="117">
        <v>0</v>
      </c>
      <c r="E465" s="117"/>
      <c r="F465" s="117"/>
      <c r="G465" s="117"/>
      <c r="H465" s="117"/>
      <c r="I465" s="117"/>
      <c r="J465" s="117"/>
      <c r="K465" s="117"/>
    </row>
    <row r="466" spans="1:11" x14ac:dyDescent="0.25">
      <c r="A466" s="117">
        <v>4</v>
      </c>
      <c r="B466" s="117" t="s">
        <v>410</v>
      </c>
      <c r="C466" s="117">
        <v>1</v>
      </c>
      <c r="D466" s="117">
        <v>1</v>
      </c>
      <c r="E466" s="117"/>
      <c r="F466" s="117"/>
      <c r="G466" s="117"/>
      <c r="H466" s="117"/>
      <c r="I466" s="117"/>
      <c r="J466" s="117"/>
      <c r="K466" s="117"/>
    </row>
    <row r="467" spans="1:11" x14ac:dyDescent="0.25">
      <c r="A467" s="117">
        <v>15</v>
      </c>
      <c r="B467" s="117" t="s">
        <v>283</v>
      </c>
      <c r="C467" s="117">
        <v>2</v>
      </c>
      <c r="D467" s="117">
        <v>0</v>
      </c>
      <c r="E467" s="117"/>
      <c r="F467" s="117"/>
      <c r="G467" s="117"/>
      <c r="H467" s="117"/>
      <c r="I467" s="117"/>
      <c r="J467" s="117"/>
      <c r="K467" s="117"/>
    </row>
    <row r="468" spans="1:11" x14ac:dyDescent="0.25">
      <c r="A468" s="117">
        <v>10</v>
      </c>
      <c r="B468" s="117" t="s">
        <v>284</v>
      </c>
      <c r="C468" s="117">
        <v>2</v>
      </c>
      <c r="D468" s="117">
        <v>0</v>
      </c>
      <c r="E468" s="117"/>
      <c r="F468" s="117"/>
      <c r="G468" s="117"/>
      <c r="H468" s="117"/>
      <c r="I468" s="117"/>
      <c r="J468" s="117"/>
      <c r="K468" s="117"/>
    </row>
    <row r="469" spans="1:11" x14ac:dyDescent="0.25">
      <c r="A469" s="117">
        <v>4</v>
      </c>
      <c r="B469" s="117" t="s">
        <v>285</v>
      </c>
      <c r="C469" s="117">
        <v>0</v>
      </c>
      <c r="D469" s="117">
        <v>1</v>
      </c>
      <c r="E469" s="117"/>
      <c r="F469" s="117"/>
      <c r="G469" s="117"/>
      <c r="H469" s="117"/>
      <c r="I469" s="117"/>
      <c r="J469" s="117"/>
      <c r="K469" s="117"/>
    </row>
    <row r="470" spans="1:11" x14ac:dyDescent="0.25">
      <c r="A470" s="117">
        <v>5</v>
      </c>
      <c r="B470" s="117" t="s">
        <v>286</v>
      </c>
      <c r="C470" s="117">
        <v>0</v>
      </c>
      <c r="D470" s="117">
        <v>2</v>
      </c>
      <c r="E470" s="117"/>
      <c r="F470" s="117"/>
      <c r="G470" s="117"/>
      <c r="H470" s="117"/>
      <c r="I470" s="117"/>
      <c r="J470" s="117"/>
      <c r="K470" s="117"/>
    </row>
    <row r="471" spans="1:11" x14ac:dyDescent="0.25">
      <c r="A471" s="117">
        <v>1</v>
      </c>
      <c r="B471" s="117" t="s">
        <v>287</v>
      </c>
      <c r="C471" s="117">
        <v>2</v>
      </c>
      <c r="D471" s="117">
        <v>2</v>
      </c>
      <c r="E471" s="117"/>
      <c r="F471" s="117"/>
      <c r="G471" s="117"/>
      <c r="H471" s="117"/>
      <c r="I471" s="117"/>
      <c r="J471" s="117"/>
      <c r="K471" s="117"/>
    </row>
    <row r="472" spans="1:11" x14ac:dyDescent="0.25">
      <c r="A472" s="117">
        <v>2</v>
      </c>
      <c r="B472" s="117" t="s">
        <v>288</v>
      </c>
      <c r="C472" s="117">
        <v>1</v>
      </c>
      <c r="D472" s="117">
        <v>1</v>
      </c>
      <c r="E472" s="117"/>
      <c r="F472" s="117"/>
      <c r="G472" s="117"/>
      <c r="H472" s="117"/>
      <c r="I472" s="117"/>
      <c r="J472" s="117"/>
      <c r="K472" s="117"/>
    </row>
    <row r="473" spans="1:11" x14ac:dyDescent="0.25">
      <c r="A473" s="117">
        <v>3</v>
      </c>
      <c r="B473" s="117" t="s">
        <v>289</v>
      </c>
      <c r="C473" s="117">
        <v>1</v>
      </c>
      <c r="D473" s="117">
        <v>1</v>
      </c>
      <c r="E473" s="117"/>
      <c r="F473" s="117"/>
      <c r="G473" s="117"/>
      <c r="H473" s="117"/>
      <c r="I473" s="117"/>
      <c r="J473" s="117"/>
      <c r="K473" s="117"/>
    </row>
    <row r="474" spans="1:11" x14ac:dyDescent="0.25">
      <c r="A474" s="117">
        <v>14</v>
      </c>
      <c r="B474" s="117" t="s">
        <v>290</v>
      </c>
      <c r="C474" s="117">
        <v>1</v>
      </c>
      <c r="D474" s="117">
        <v>0</v>
      </c>
      <c r="E474" s="117"/>
      <c r="F474" s="117"/>
      <c r="G474" s="117"/>
      <c r="H474" s="117"/>
      <c r="I474" s="117"/>
      <c r="J474" s="117"/>
      <c r="K474" s="117"/>
    </row>
    <row r="475" spans="1:11" x14ac:dyDescent="0.25">
      <c r="A475" s="117">
        <v>18</v>
      </c>
      <c r="B475" s="117" t="s">
        <v>291</v>
      </c>
      <c r="C475" s="117">
        <v>0</v>
      </c>
      <c r="D475" s="117">
        <v>1</v>
      </c>
      <c r="E475" s="117"/>
      <c r="F475" s="117"/>
      <c r="G475" s="117"/>
      <c r="H475" s="117"/>
      <c r="I475" s="117"/>
      <c r="J475" s="117"/>
      <c r="K475" s="117"/>
    </row>
    <row r="476" spans="1:11" x14ac:dyDescent="0.25">
      <c r="A476" s="117">
        <v>9</v>
      </c>
      <c r="B476" s="117" t="s">
        <v>292</v>
      </c>
      <c r="C476" s="117">
        <v>1</v>
      </c>
      <c r="D476" s="117">
        <v>1</v>
      </c>
      <c r="E476" s="117"/>
      <c r="F476" s="117"/>
      <c r="G476" s="117"/>
      <c r="H476" s="117"/>
      <c r="I476" s="117"/>
      <c r="J476" s="117"/>
      <c r="K476" s="117"/>
    </row>
    <row r="477" spans="1:11" x14ac:dyDescent="0.25">
      <c r="A477" s="117">
        <v>17</v>
      </c>
      <c r="B477" s="117" t="s">
        <v>293</v>
      </c>
      <c r="C477" s="117">
        <v>0</v>
      </c>
      <c r="D477" s="117">
        <v>2</v>
      </c>
      <c r="E477" s="117"/>
      <c r="F477" s="117"/>
      <c r="G477" s="117"/>
      <c r="H477" s="117"/>
      <c r="I477" s="117"/>
      <c r="J477" s="117"/>
      <c r="K477" s="117"/>
    </row>
    <row r="478" spans="1:11" x14ac:dyDescent="0.25">
      <c r="A478" s="117">
        <v>11</v>
      </c>
      <c r="B478" s="117" t="s">
        <v>294</v>
      </c>
      <c r="C478" s="117">
        <v>4</v>
      </c>
      <c r="D478" s="117">
        <v>1</v>
      </c>
      <c r="E478" s="117"/>
      <c r="F478" s="117"/>
      <c r="G478" s="117"/>
      <c r="H478" s="117"/>
      <c r="I478" s="117"/>
      <c r="J478" s="117"/>
      <c r="K478" s="117"/>
    </row>
    <row r="479" spans="1:11" x14ac:dyDescent="0.25">
      <c r="A479" s="117"/>
      <c r="B479" s="117"/>
      <c r="C479" s="117"/>
      <c r="D479" s="117"/>
      <c r="E479" s="117"/>
      <c r="F479" s="117"/>
      <c r="G479" s="117"/>
      <c r="H479" s="117"/>
      <c r="I479" s="117"/>
      <c r="J479" s="117"/>
      <c r="K479" s="117"/>
    </row>
    <row r="480" spans="1:11" x14ac:dyDescent="0.25">
      <c r="A480" s="117"/>
      <c r="B480" s="117"/>
      <c r="C480" s="117"/>
      <c r="D480" s="117"/>
      <c r="E480" s="117"/>
      <c r="F480" s="117"/>
      <c r="G480" s="117"/>
      <c r="H480" s="117"/>
      <c r="I480" s="117"/>
      <c r="J480" s="117"/>
      <c r="K480" s="117"/>
    </row>
    <row r="481" spans="1:11" x14ac:dyDescent="0.25">
      <c r="A481" s="117"/>
      <c r="B481" s="117"/>
      <c r="C481" s="117"/>
      <c r="D481" s="117"/>
      <c r="E481" s="117"/>
      <c r="F481" s="117"/>
      <c r="G481" s="117"/>
      <c r="H481" s="117"/>
      <c r="I481" s="117"/>
      <c r="J481" s="117"/>
      <c r="K481" s="117"/>
    </row>
    <row r="482" spans="1:11" x14ac:dyDescent="0.25">
      <c r="A482" s="117"/>
      <c r="B482" s="117"/>
      <c r="C482" s="117"/>
      <c r="D482" s="117"/>
      <c r="E482" s="117"/>
      <c r="F482" s="117"/>
      <c r="G482" s="117"/>
      <c r="H482" s="117"/>
      <c r="I482" s="117"/>
      <c r="J482" s="117"/>
      <c r="K482" s="117"/>
    </row>
    <row r="483" spans="1:11" x14ac:dyDescent="0.25">
      <c r="A483" s="117"/>
      <c r="B483" s="117"/>
      <c r="C483" s="117"/>
      <c r="D483" s="117"/>
      <c r="E483" s="117"/>
      <c r="F483" s="117"/>
      <c r="G483" s="117"/>
      <c r="H483" s="117"/>
      <c r="I483" s="117"/>
      <c r="J483" s="117"/>
      <c r="K483" s="117"/>
    </row>
    <row r="484" spans="1:11" x14ac:dyDescent="0.25">
      <c r="A484" s="117"/>
      <c r="B484" s="117"/>
      <c r="C484" s="117"/>
      <c r="D484" s="117"/>
      <c r="E484" s="117"/>
      <c r="F484" s="117"/>
      <c r="G484" s="117"/>
      <c r="H484" s="117"/>
      <c r="I484" s="117"/>
      <c r="J484" s="117"/>
      <c r="K484" s="117"/>
    </row>
    <row r="485" spans="1:11" x14ac:dyDescent="0.25">
      <c r="A485" s="117"/>
      <c r="B485" s="117"/>
      <c r="C485" s="117"/>
      <c r="D485" s="117"/>
      <c r="E485" s="117"/>
      <c r="F485" s="117"/>
      <c r="G485" s="117"/>
      <c r="H485" s="117"/>
      <c r="I485" s="117"/>
      <c r="J485" s="117"/>
      <c r="K485" s="117"/>
    </row>
    <row r="486" spans="1:11" x14ac:dyDescent="0.25">
      <c r="A486" s="117"/>
      <c r="B486" s="117"/>
      <c r="C486" s="117"/>
      <c r="D486" s="117"/>
      <c r="E486" s="117"/>
      <c r="F486" s="117"/>
      <c r="G486" s="117"/>
      <c r="H486" s="117"/>
      <c r="I486" s="117"/>
      <c r="J486" s="117"/>
      <c r="K486" s="117"/>
    </row>
    <row r="487" spans="1:11" x14ac:dyDescent="0.25">
      <c r="A487" s="117"/>
      <c r="B487" s="117"/>
      <c r="C487" s="117"/>
      <c r="D487" s="117"/>
      <c r="E487" s="117"/>
      <c r="F487" s="117"/>
      <c r="G487" s="117"/>
      <c r="H487" s="117"/>
      <c r="I487" s="117"/>
      <c r="J487" s="117"/>
      <c r="K487" s="117"/>
    </row>
    <row r="488" spans="1:11" x14ac:dyDescent="0.25">
      <c r="A488" s="117"/>
      <c r="B488" s="117"/>
      <c r="C488" s="117"/>
      <c r="D488" s="117"/>
      <c r="E488" s="117"/>
      <c r="F488" s="117"/>
      <c r="G488" s="117"/>
      <c r="H488" s="117"/>
      <c r="I488" s="117"/>
      <c r="J488" s="117"/>
      <c r="K488" s="117"/>
    </row>
    <row r="489" spans="1:11" x14ac:dyDescent="0.25">
      <c r="A489" s="117"/>
      <c r="B489" s="117"/>
      <c r="C489" s="117"/>
      <c r="D489" s="117"/>
      <c r="E489" s="117"/>
      <c r="F489" s="117"/>
      <c r="G489" s="117"/>
      <c r="H489" s="117"/>
      <c r="I489" s="117"/>
      <c r="J489" s="117"/>
      <c r="K489" s="117"/>
    </row>
    <row r="490" spans="1:11" x14ac:dyDescent="0.25">
      <c r="A490" s="117"/>
      <c r="B490" s="117"/>
      <c r="C490" s="117"/>
      <c r="D490" s="117"/>
      <c r="E490" s="117"/>
      <c r="F490" s="117"/>
      <c r="G490" s="117"/>
      <c r="H490" s="117"/>
      <c r="I490" s="117"/>
      <c r="J490" s="117"/>
      <c r="K490" s="117"/>
    </row>
    <row r="491" spans="1:11" x14ac:dyDescent="0.25">
      <c r="A491" s="117"/>
      <c r="B491" s="117"/>
      <c r="C491" s="117"/>
      <c r="D491" s="117"/>
      <c r="E491" s="117"/>
      <c r="F491" s="117"/>
      <c r="G491" s="117"/>
      <c r="H491" s="117"/>
      <c r="I491" s="117"/>
      <c r="J491" s="117"/>
      <c r="K491" s="117"/>
    </row>
    <row r="492" spans="1:11" x14ac:dyDescent="0.25">
      <c r="A492" s="117"/>
      <c r="B492" s="117"/>
      <c r="C492" s="117"/>
      <c r="D492" s="117"/>
      <c r="E492" s="117"/>
      <c r="F492" s="117"/>
      <c r="G492" s="117"/>
      <c r="H492" s="117"/>
      <c r="I492" s="117"/>
      <c r="J492" s="117"/>
      <c r="K492" s="117"/>
    </row>
    <row r="493" spans="1:11" x14ac:dyDescent="0.25">
      <c r="A493" s="117"/>
      <c r="B493" s="117"/>
      <c r="C493" s="117"/>
      <c r="D493" s="117"/>
      <c r="E493" s="117"/>
      <c r="F493" s="117"/>
      <c r="G493" s="117"/>
      <c r="H493" s="117"/>
      <c r="I493" s="117"/>
      <c r="J493" s="117"/>
      <c r="K493" s="117"/>
    </row>
    <row r="494" spans="1:11" x14ac:dyDescent="0.25">
      <c r="A494" s="117"/>
      <c r="B494" s="117"/>
      <c r="C494" s="117"/>
      <c r="D494" s="117"/>
      <c r="E494" s="117"/>
      <c r="F494" s="117"/>
      <c r="G494" s="117"/>
      <c r="H494" s="117"/>
      <c r="I494" s="117"/>
      <c r="J494" s="117"/>
      <c r="K494" s="117"/>
    </row>
    <row r="495" spans="1:11" x14ac:dyDescent="0.25">
      <c r="A495" s="117"/>
      <c r="B495" s="117"/>
      <c r="C495" s="117"/>
      <c r="D495" s="117"/>
      <c r="E495" s="117"/>
      <c r="F495" s="117"/>
      <c r="G495" s="117"/>
      <c r="H495" s="117"/>
      <c r="I495" s="117"/>
      <c r="J495" s="117"/>
      <c r="K495" s="117"/>
    </row>
    <row r="496" spans="1:11" x14ac:dyDescent="0.25">
      <c r="A496" s="117"/>
      <c r="B496" s="117"/>
      <c r="C496" s="117"/>
      <c r="D496" s="117"/>
      <c r="E496" s="117"/>
      <c r="F496" s="117"/>
      <c r="G496" s="117"/>
      <c r="H496" s="117"/>
      <c r="I496" s="117"/>
      <c r="J496" s="117"/>
      <c r="K496" s="117"/>
    </row>
    <row r="497" spans="1:11" x14ac:dyDescent="0.25">
      <c r="A497" s="117"/>
      <c r="B497" s="117"/>
      <c r="C497" s="117"/>
      <c r="D497" s="117"/>
      <c r="E497" s="117"/>
      <c r="F497" s="117"/>
      <c r="G497" s="117"/>
      <c r="H497" s="117"/>
      <c r="I497" s="117"/>
      <c r="J497" s="117"/>
      <c r="K497" s="117"/>
    </row>
    <row r="498" spans="1:11" x14ac:dyDescent="0.25">
      <c r="A498" s="117"/>
      <c r="B498" s="117"/>
      <c r="C498" s="117"/>
      <c r="D498" s="117"/>
      <c r="E498" s="117"/>
      <c r="F498" s="117"/>
      <c r="G498" s="117"/>
      <c r="H498" s="117"/>
      <c r="I498" s="117"/>
      <c r="J498" s="117"/>
      <c r="K498" s="117"/>
    </row>
    <row r="499" spans="1:11" x14ac:dyDescent="0.25">
      <c r="A499" s="117"/>
      <c r="B499" s="117"/>
      <c r="C499" s="117"/>
      <c r="D499" s="117"/>
      <c r="E499" s="117"/>
      <c r="F499" s="117"/>
      <c r="G499" s="117"/>
      <c r="H499" s="117"/>
      <c r="I499" s="117"/>
      <c r="J499" s="117"/>
      <c r="K499" s="117"/>
    </row>
    <row r="500" spans="1:11" x14ac:dyDescent="0.25">
      <c r="A500" s="117"/>
      <c r="B500" s="117"/>
      <c r="C500" s="117"/>
      <c r="D500" s="117"/>
      <c r="E500" s="117"/>
      <c r="F500" s="117"/>
      <c r="G500" s="117"/>
      <c r="H500" s="117"/>
      <c r="I500" s="117"/>
      <c r="J500" s="117"/>
      <c r="K500" s="117"/>
    </row>
    <row r="501" spans="1:11" x14ac:dyDescent="0.25">
      <c r="A501" s="117"/>
      <c r="B501" s="117"/>
      <c r="C501" s="117"/>
      <c r="D501" s="117"/>
      <c r="E501" s="117"/>
      <c r="F501" s="117"/>
      <c r="G501" s="117"/>
      <c r="H501" s="117"/>
      <c r="I501" s="117"/>
      <c r="J501" s="117"/>
      <c r="K501" s="117"/>
    </row>
    <row r="502" spans="1:11" x14ac:dyDescent="0.25">
      <c r="A502" s="117"/>
      <c r="B502" s="117"/>
      <c r="C502" s="117"/>
      <c r="D502" s="117"/>
      <c r="E502" s="117"/>
      <c r="F502" s="117"/>
      <c r="G502" s="117"/>
      <c r="H502" s="117"/>
      <c r="I502" s="117"/>
      <c r="J502" s="117"/>
      <c r="K502" s="117"/>
    </row>
    <row r="503" spans="1:11" x14ac:dyDescent="0.25">
      <c r="A503" s="117"/>
      <c r="B503" s="117"/>
      <c r="C503" s="117"/>
      <c r="D503" s="117"/>
      <c r="E503" s="117"/>
      <c r="F503" s="117"/>
      <c r="G503" s="117"/>
      <c r="H503" s="117"/>
      <c r="I503" s="117"/>
      <c r="J503" s="117"/>
      <c r="K503" s="117"/>
    </row>
    <row r="504" spans="1:11" x14ac:dyDescent="0.25">
      <c r="A504" s="117"/>
      <c r="B504" s="117"/>
      <c r="C504" s="117"/>
      <c r="D504" s="117"/>
      <c r="E504" s="117"/>
      <c r="F504" s="117"/>
      <c r="G504" s="117"/>
      <c r="H504" s="117"/>
      <c r="I504" s="117"/>
      <c r="J504" s="117"/>
      <c r="K504" s="117"/>
    </row>
    <row r="505" spans="1:11" x14ac:dyDescent="0.25">
      <c r="A505" s="117"/>
      <c r="B505" s="117"/>
      <c r="C505" s="117"/>
      <c r="D505" s="117"/>
      <c r="E505" s="117"/>
      <c r="F505" s="117"/>
      <c r="G505" s="117"/>
      <c r="H505" s="117"/>
      <c r="I505" s="117"/>
      <c r="J505" s="117"/>
      <c r="K505" s="117"/>
    </row>
    <row r="506" spans="1:11" x14ac:dyDescent="0.25">
      <c r="A506" s="117"/>
      <c r="B506" s="117"/>
      <c r="C506" s="117"/>
      <c r="D506" s="117"/>
      <c r="E506" s="117"/>
      <c r="F506" s="117"/>
      <c r="G506" s="117"/>
      <c r="H506" s="117"/>
      <c r="I506" s="117"/>
      <c r="J506" s="117"/>
      <c r="K506" s="117"/>
    </row>
    <row r="507" spans="1:11" x14ac:dyDescent="0.25">
      <c r="A507" s="117"/>
      <c r="B507" s="117"/>
      <c r="C507" s="117"/>
      <c r="D507" s="117"/>
      <c r="E507" s="117"/>
      <c r="F507" s="117"/>
      <c r="G507" s="117"/>
      <c r="H507" s="117"/>
      <c r="I507" s="117"/>
      <c r="J507" s="117"/>
      <c r="K507" s="117"/>
    </row>
    <row r="508" spans="1:11" x14ac:dyDescent="0.25">
      <c r="A508" s="117"/>
      <c r="B508" s="117"/>
      <c r="C508" s="117"/>
      <c r="D508" s="117"/>
      <c r="E508" s="117"/>
      <c r="F508" s="117"/>
      <c r="G508" s="117"/>
      <c r="H508" s="117"/>
      <c r="I508" s="117"/>
      <c r="J508" s="117"/>
      <c r="K508" s="117"/>
    </row>
    <row r="509" spans="1:11" x14ac:dyDescent="0.25">
      <c r="A509" s="117"/>
      <c r="B509" s="117"/>
      <c r="C509" s="117"/>
      <c r="D509" s="117"/>
      <c r="E509" s="117"/>
      <c r="F509" s="117"/>
      <c r="G509" s="117"/>
      <c r="H509" s="117"/>
      <c r="I509" s="117"/>
      <c r="J509" s="117"/>
      <c r="K509" s="117"/>
    </row>
    <row r="510" spans="1:11" x14ac:dyDescent="0.25">
      <c r="A510" s="117"/>
      <c r="B510" s="117"/>
      <c r="C510" s="117"/>
      <c r="D510" s="117"/>
      <c r="E510" s="117"/>
      <c r="F510" s="117"/>
      <c r="G510" s="117"/>
      <c r="H510" s="117"/>
      <c r="I510" s="117"/>
      <c r="J510" s="117"/>
      <c r="K510" s="117"/>
    </row>
    <row r="511" spans="1:11" x14ac:dyDescent="0.25">
      <c r="A511" s="117"/>
      <c r="B511" s="117"/>
      <c r="C511" s="117"/>
      <c r="D511" s="117"/>
      <c r="E511" s="117"/>
      <c r="F511" s="117"/>
      <c r="G511" s="117"/>
      <c r="H511" s="117"/>
      <c r="I511" s="117"/>
      <c r="J511" s="117"/>
      <c r="K511" s="117"/>
    </row>
    <row r="512" spans="1:11" x14ac:dyDescent="0.25">
      <c r="A512" s="117"/>
      <c r="B512" s="117"/>
      <c r="C512" s="117"/>
      <c r="D512" s="117"/>
      <c r="E512" s="117"/>
      <c r="F512" s="117"/>
      <c r="G512" s="117"/>
      <c r="H512" s="117"/>
      <c r="I512" s="117"/>
      <c r="J512" s="117"/>
      <c r="K512" s="117"/>
    </row>
    <row r="513" spans="1:11" x14ac:dyDescent="0.25">
      <c r="A513" s="117"/>
      <c r="B513" s="117"/>
      <c r="C513" s="117"/>
      <c r="D513" s="117"/>
      <c r="E513" s="117"/>
      <c r="F513" s="117"/>
      <c r="G513" s="117"/>
      <c r="H513" s="117"/>
      <c r="I513" s="117"/>
      <c r="J513" s="117"/>
      <c r="K513" s="117"/>
    </row>
    <row r="514" spans="1:11" x14ac:dyDescent="0.25">
      <c r="A514" s="117"/>
      <c r="B514" s="117"/>
      <c r="C514" s="117"/>
      <c r="D514" s="117"/>
      <c r="E514" s="117"/>
      <c r="F514" s="117"/>
      <c r="G514" s="117"/>
      <c r="H514" s="117"/>
      <c r="I514" s="117"/>
      <c r="J514" s="117"/>
      <c r="K514" s="117"/>
    </row>
    <row r="515" spans="1:11" x14ac:dyDescent="0.25">
      <c r="A515" s="117"/>
      <c r="B515" s="117"/>
      <c r="C515" s="117"/>
      <c r="D515" s="117"/>
      <c r="E515" s="117"/>
      <c r="F515" s="117"/>
      <c r="G515" s="117"/>
      <c r="H515" s="117"/>
      <c r="I515" s="117"/>
      <c r="J515" s="117"/>
      <c r="K515" s="117"/>
    </row>
    <row r="516" spans="1:11" x14ac:dyDescent="0.25">
      <c r="A516" s="117"/>
      <c r="B516" s="117"/>
      <c r="C516" s="117"/>
      <c r="D516" s="117"/>
      <c r="E516" s="117"/>
      <c r="F516" s="117"/>
      <c r="G516" s="117"/>
      <c r="H516" s="117"/>
      <c r="I516" s="117"/>
      <c r="J516" s="117"/>
      <c r="K516" s="117"/>
    </row>
    <row r="517" spans="1:11" x14ac:dyDescent="0.25">
      <c r="A517" s="117"/>
      <c r="B517" s="117"/>
      <c r="C517" s="117"/>
      <c r="D517" s="117"/>
      <c r="E517" s="117"/>
      <c r="F517" s="117"/>
      <c r="G517" s="117"/>
      <c r="H517" s="117"/>
      <c r="I517" s="117"/>
      <c r="J517" s="117"/>
      <c r="K517" s="117"/>
    </row>
    <row r="518" spans="1:11" x14ac:dyDescent="0.25">
      <c r="A518" s="117"/>
      <c r="B518" s="117"/>
      <c r="C518" s="117"/>
      <c r="D518" s="117"/>
      <c r="E518" s="117"/>
      <c r="F518" s="117"/>
      <c r="G518" s="117"/>
      <c r="H518" s="117"/>
      <c r="I518" s="117"/>
      <c r="J518" s="117"/>
      <c r="K518" s="117"/>
    </row>
    <row r="519" spans="1:11" x14ac:dyDescent="0.25">
      <c r="A519" s="117"/>
      <c r="B519" s="117"/>
      <c r="C519" s="117"/>
      <c r="D519" s="117"/>
      <c r="E519" s="117"/>
      <c r="F519" s="117"/>
      <c r="G519" s="117"/>
      <c r="H519" s="117"/>
      <c r="I519" s="117"/>
      <c r="J519" s="117"/>
      <c r="K519" s="117"/>
    </row>
    <row r="520" spans="1:11" x14ac:dyDescent="0.25">
      <c r="A520" s="117"/>
      <c r="B520" s="117"/>
      <c r="C520" s="117"/>
      <c r="D520" s="117"/>
      <c r="E520" s="117"/>
      <c r="F520" s="117"/>
      <c r="G520" s="117"/>
      <c r="H520" s="117"/>
      <c r="I520" s="117"/>
      <c r="J520" s="117"/>
      <c r="K520" s="117"/>
    </row>
    <row r="521" spans="1:11" x14ac:dyDescent="0.25">
      <c r="A521" s="117"/>
      <c r="B521" s="117"/>
      <c r="C521" s="117"/>
      <c r="D521" s="117"/>
      <c r="E521" s="117"/>
      <c r="F521" s="117"/>
      <c r="G521" s="117"/>
      <c r="H521" s="117"/>
      <c r="I521" s="117"/>
      <c r="J521" s="117"/>
      <c r="K521" s="117"/>
    </row>
    <row r="522" spans="1:11" x14ac:dyDescent="0.25">
      <c r="A522" s="117"/>
      <c r="B522" s="117"/>
      <c r="C522" s="117"/>
      <c r="D522" s="117"/>
      <c r="E522" s="117"/>
      <c r="F522" s="117"/>
      <c r="G522" s="117"/>
      <c r="H522" s="117"/>
      <c r="I522" s="117"/>
      <c r="J522" s="117"/>
      <c r="K522" s="117"/>
    </row>
    <row r="523" spans="1:11" x14ac:dyDescent="0.25">
      <c r="A523" s="117"/>
      <c r="B523" s="117"/>
      <c r="C523" s="117"/>
      <c r="D523" s="117"/>
      <c r="E523" s="117"/>
      <c r="F523" s="117"/>
      <c r="G523" s="117"/>
      <c r="H523" s="117"/>
      <c r="I523" s="117"/>
      <c r="J523" s="117"/>
      <c r="K523" s="117"/>
    </row>
    <row r="524" spans="1:11" x14ac:dyDescent="0.25">
      <c r="A524" s="117"/>
      <c r="B524" s="117"/>
      <c r="C524" s="117"/>
      <c r="D524" s="117"/>
      <c r="E524" s="117"/>
      <c r="F524" s="117"/>
      <c r="G524" s="117"/>
      <c r="H524" s="117"/>
      <c r="I524" s="117"/>
      <c r="J524" s="117"/>
      <c r="K524" s="117"/>
    </row>
    <row r="525" spans="1:11" x14ac:dyDescent="0.25">
      <c r="A525" s="117"/>
      <c r="B525" s="117"/>
      <c r="C525" s="117"/>
      <c r="D525" s="117"/>
      <c r="E525" s="117"/>
      <c r="F525" s="117"/>
      <c r="G525" s="117"/>
      <c r="H525" s="117"/>
      <c r="I525" s="117"/>
      <c r="J525" s="117"/>
      <c r="K525" s="117"/>
    </row>
    <row r="526" spans="1:11" x14ac:dyDescent="0.25">
      <c r="A526" s="117"/>
      <c r="B526" s="117"/>
      <c r="C526" s="117"/>
      <c r="D526" s="117"/>
      <c r="E526" s="117"/>
      <c r="F526" s="117"/>
      <c r="G526" s="117"/>
      <c r="H526" s="117"/>
      <c r="I526" s="117"/>
      <c r="J526" s="117"/>
      <c r="K526" s="117"/>
    </row>
    <row r="527" spans="1:11" x14ac:dyDescent="0.25">
      <c r="A527" s="117"/>
      <c r="B527" s="117"/>
      <c r="C527" s="117"/>
      <c r="D527" s="117"/>
      <c r="E527" s="117"/>
      <c r="F527" s="117"/>
      <c r="G527" s="117"/>
      <c r="H527" s="117"/>
      <c r="I527" s="117"/>
      <c r="J527" s="117"/>
      <c r="K527" s="117"/>
    </row>
    <row r="528" spans="1:11" x14ac:dyDescent="0.25">
      <c r="A528" s="117"/>
      <c r="B528" s="117"/>
      <c r="C528" s="117"/>
      <c r="D528" s="117"/>
      <c r="E528" s="117"/>
      <c r="F528" s="117"/>
      <c r="G528" s="117"/>
      <c r="H528" s="117"/>
      <c r="I528" s="117"/>
      <c r="J528" s="117"/>
      <c r="K528" s="117"/>
    </row>
    <row r="529" spans="1:11" x14ac:dyDescent="0.25">
      <c r="A529" s="117"/>
      <c r="B529" s="117"/>
      <c r="C529" s="117"/>
      <c r="D529" s="117"/>
      <c r="E529" s="117"/>
      <c r="F529" s="117"/>
      <c r="G529" s="117"/>
      <c r="H529" s="117"/>
      <c r="I529" s="117"/>
      <c r="J529" s="117"/>
      <c r="K529" s="117"/>
    </row>
    <row r="530" spans="1:11" x14ac:dyDescent="0.25">
      <c r="A530" s="117"/>
      <c r="B530" s="117"/>
      <c r="C530" s="117"/>
      <c r="D530" s="117"/>
      <c r="E530" s="117"/>
      <c r="F530" s="117"/>
      <c r="G530" s="117"/>
      <c r="H530" s="117"/>
      <c r="I530" s="117"/>
      <c r="J530" s="117"/>
      <c r="K530" s="117"/>
    </row>
    <row r="531" spans="1:11" x14ac:dyDescent="0.25">
      <c r="A531" s="117"/>
      <c r="B531" s="117"/>
      <c r="C531" s="117"/>
      <c r="D531" s="117"/>
      <c r="E531" s="117"/>
      <c r="F531" s="117"/>
      <c r="G531" s="117"/>
      <c r="H531" s="117"/>
      <c r="I531" s="117"/>
      <c r="J531" s="117"/>
      <c r="K531" s="117"/>
    </row>
    <row r="532" spans="1:11" x14ac:dyDescent="0.25">
      <c r="A532" s="117"/>
      <c r="B532" s="117"/>
      <c r="C532" s="117"/>
      <c r="D532" s="117"/>
      <c r="E532" s="117"/>
      <c r="F532" s="117"/>
      <c r="G532" s="117"/>
      <c r="H532" s="117"/>
      <c r="I532" s="117"/>
      <c r="J532" s="117"/>
      <c r="K532" s="117"/>
    </row>
    <row r="533" spans="1:11" x14ac:dyDescent="0.25">
      <c r="A533" s="117"/>
      <c r="B533" s="117"/>
      <c r="C533" s="117"/>
      <c r="D533" s="117"/>
      <c r="E533" s="117"/>
      <c r="F533" s="117"/>
      <c r="G533" s="117"/>
      <c r="H533" s="117"/>
      <c r="I533" s="117"/>
      <c r="J533" s="117"/>
      <c r="K533" s="117"/>
    </row>
    <row r="534" spans="1:11" x14ac:dyDescent="0.25">
      <c r="A534" s="117"/>
      <c r="B534" s="117"/>
      <c r="C534" s="117"/>
      <c r="D534" s="117"/>
      <c r="E534" s="117"/>
      <c r="F534" s="117"/>
      <c r="G534" s="117"/>
      <c r="H534" s="117"/>
      <c r="I534" s="117"/>
      <c r="J534" s="117"/>
      <c r="K534" s="117"/>
    </row>
    <row r="535" spans="1:11" x14ac:dyDescent="0.25">
      <c r="A535" s="117"/>
      <c r="B535" s="117"/>
      <c r="C535" s="117"/>
      <c r="D535" s="117"/>
      <c r="E535" s="117"/>
      <c r="F535" s="117"/>
      <c r="G535" s="117"/>
      <c r="H535" s="117"/>
      <c r="I535" s="117"/>
      <c r="J535" s="117"/>
      <c r="K535" s="117"/>
    </row>
    <row r="536" spans="1:11" x14ac:dyDescent="0.25">
      <c r="A536" s="117"/>
      <c r="B536" s="117"/>
      <c r="C536" s="117"/>
      <c r="D536" s="117"/>
      <c r="E536" s="117"/>
      <c r="F536" s="117"/>
      <c r="G536" s="117"/>
      <c r="H536" s="117"/>
      <c r="I536" s="117"/>
      <c r="J536" s="117"/>
      <c r="K536" s="117"/>
    </row>
    <row r="537" spans="1:11" x14ac:dyDescent="0.25">
      <c r="A537" s="117"/>
      <c r="B537" s="117"/>
      <c r="C537" s="117"/>
      <c r="D537" s="117"/>
      <c r="E537" s="117"/>
      <c r="F537" s="117"/>
      <c r="G537" s="117"/>
      <c r="H537" s="117"/>
      <c r="I537" s="117"/>
      <c r="J537" s="117"/>
      <c r="K537" s="117"/>
    </row>
    <row r="538" spans="1:11" x14ac:dyDescent="0.25">
      <c r="A538" s="117"/>
      <c r="B538" s="117"/>
      <c r="C538" s="117"/>
      <c r="D538" s="117"/>
      <c r="E538" s="117"/>
      <c r="F538" s="117"/>
      <c r="G538" s="117"/>
      <c r="H538" s="117"/>
      <c r="I538" s="117"/>
      <c r="J538" s="117"/>
      <c r="K538" s="117"/>
    </row>
    <row r="539" spans="1:11" x14ac:dyDescent="0.25">
      <c r="A539" s="117"/>
      <c r="B539" s="117"/>
      <c r="C539" s="117"/>
      <c r="D539" s="117"/>
      <c r="E539" s="117"/>
      <c r="F539" s="117"/>
      <c r="G539" s="117"/>
      <c r="H539" s="117"/>
      <c r="I539" s="117"/>
      <c r="J539" s="117"/>
      <c r="K539" s="117"/>
    </row>
    <row r="540" spans="1:11" x14ac:dyDescent="0.25">
      <c r="A540" s="117"/>
      <c r="B540" s="117"/>
      <c r="C540" s="117"/>
      <c r="D540" s="117"/>
      <c r="E540" s="117"/>
      <c r="F540" s="117"/>
      <c r="G540" s="117"/>
      <c r="H540" s="117"/>
      <c r="I540" s="117"/>
      <c r="J540" s="117"/>
      <c r="K540" s="117"/>
    </row>
    <row r="541" spans="1:11" x14ac:dyDescent="0.25">
      <c r="A541" s="117"/>
      <c r="B541" s="117"/>
      <c r="C541" s="117"/>
      <c r="D541" s="117"/>
      <c r="E541" s="117"/>
      <c r="F541" s="117"/>
      <c r="G541" s="117"/>
      <c r="H541" s="117"/>
      <c r="I541" s="117"/>
      <c r="J541" s="117"/>
      <c r="K541" s="117"/>
    </row>
    <row r="542" spans="1:11" x14ac:dyDescent="0.25">
      <c r="A542" s="117"/>
      <c r="B542" s="117"/>
      <c r="C542" s="117"/>
      <c r="D542" s="117"/>
      <c r="E542" s="117"/>
      <c r="F542" s="117"/>
      <c r="G542" s="117"/>
      <c r="H542" s="117"/>
      <c r="I542" s="117"/>
      <c r="J542" s="117"/>
      <c r="K542" s="117"/>
    </row>
    <row r="543" spans="1:11" x14ac:dyDescent="0.25">
      <c r="A543" s="117"/>
      <c r="B543" s="117"/>
      <c r="C543" s="117"/>
      <c r="D543" s="117"/>
      <c r="E543" s="117"/>
      <c r="F543" s="117"/>
      <c r="G543" s="117"/>
      <c r="H543" s="117"/>
      <c r="I543" s="117"/>
      <c r="J543" s="117"/>
      <c r="K543" s="117"/>
    </row>
    <row r="544" spans="1:11" x14ac:dyDescent="0.25">
      <c r="A544" s="117"/>
      <c r="B544" s="117"/>
      <c r="C544" s="117"/>
      <c r="D544" s="117"/>
      <c r="E544" s="117"/>
      <c r="F544" s="117"/>
      <c r="G544" s="117"/>
      <c r="H544" s="117"/>
      <c r="I544" s="117"/>
      <c r="J544" s="117"/>
      <c r="K544" s="117"/>
    </row>
    <row r="545" spans="1:11" x14ac:dyDescent="0.25">
      <c r="A545" s="117"/>
      <c r="B545" s="117"/>
      <c r="C545" s="117"/>
      <c r="D545" s="117"/>
      <c r="E545" s="117"/>
      <c r="F545" s="117"/>
      <c r="G545" s="117"/>
      <c r="H545" s="117"/>
      <c r="I545" s="117"/>
      <c r="J545" s="117"/>
      <c r="K545" s="117"/>
    </row>
    <row r="546" spans="1:11" x14ac:dyDescent="0.25">
      <c r="A546" s="117"/>
      <c r="B546" s="117"/>
      <c r="C546" s="117"/>
      <c r="D546" s="117"/>
      <c r="E546" s="117"/>
      <c r="F546" s="117"/>
      <c r="G546" s="117"/>
      <c r="H546" s="117"/>
      <c r="I546" s="117"/>
      <c r="J546" s="117"/>
      <c r="K546" s="117"/>
    </row>
    <row r="547" spans="1:11" x14ac:dyDescent="0.25">
      <c r="A547" s="117"/>
      <c r="B547" s="117"/>
      <c r="C547" s="117"/>
      <c r="D547" s="117"/>
      <c r="E547" s="117"/>
      <c r="F547" s="117"/>
      <c r="G547" s="117"/>
      <c r="H547" s="117"/>
      <c r="I547" s="117"/>
      <c r="J547" s="117"/>
      <c r="K547" s="117"/>
    </row>
    <row r="548" spans="1:11" x14ac:dyDescent="0.25">
      <c r="A548" s="117"/>
      <c r="B548" s="117"/>
      <c r="C548" s="117"/>
      <c r="D548" s="117"/>
      <c r="E548" s="117"/>
      <c r="F548" s="117"/>
      <c r="G548" s="117"/>
      <c r="H548" s="117"/>
      <c r="I548" s="117"/>
      <c r="J548" s="117"/>
      <c r="K548" s="117"/>
    </row>
    <row r="549" spans="1:11" x14ac:dyDescent="0.25">
      <c r="A549" s="117"/>
      <c r="B549" s="117"/>
      <c r="C549" s="117"/>
      <c r="D549" s="117"/>
      <c r="E549" s="117"/>
      <c r="F549" s="117"/>
      <c r="G549" s="117"/>
      <c r="H549" s="117"/>
      <c r="I549" s="117"/>
      <c r="J549" s="117"/>
      <c r="K549" s="117"/>
    </row>
    <row r="550" spans="1:11" x14ac:dyDescent="0.25">
      <c r="A550" s="117"/>
      <c r="B550" s="117"/>
      <c r="C550" s="117"/>
      <c r="D550" s="117"/>
      <c r="E550" s="117"/>
      <c r="F550" s="117"/>
      <c r="G550" s="117"/>
      <c r="H550" s="117"/>
      <c r="I550" s="117"/>
      <c r="J550" s="117"/>
      <c r="K550" s="117"/>
    </row>
    <row r="551" spans="1:11" x14ac:dyDescent="0.25">
      <c r="A551" s="117"/>
      <c r="B551" s="117"/>
      <c r="C551" s="117"/>
      <c r="D551" s="117"/>
      <c r="E551" s="117"/>
      <c r="F551" s="117"/>
      <c r="G551" s="117"/>
      <c r="H551" s="117"/>
      <c r="I551" s="117"/>
      <c r="J551" s="117"/>
      <c r="K551" s="117"/>
    </row>
    <row r="552" spans="1:11" x14ac:dyDescent="0.25">
      <c r="A552" s="117"/>
      <c r="B552" s="117"/>
      <c r="C552" s="117"/>
      <c r="D552" s="117"/>
      <c r="E552" s="117"/>
      <c r="F552" s="117"/>
      <c r="G552" s="117"/>
      <c r="H552" s="117"/>
      <c r="I552" s="117"/>
      <c r="J552" s="117"/>
      <c r="K552" s="117"/>
    </row>
    <row r="553" spans="1:11" x14ac:dyDescent="0.25">
      <c r="A553" s="117"/>
      <c r="B553" s="117"/>
      <c r="C553" s="117"/>
      <c r="D553" s="117"/>
      <c r="E553" s="117"/>
      <c r="F553" s="117"/>
      <c r="G553" s="117"/>
      <c r="H553" s="117"/>
      <c r="I553" s="117"/>
      <c r="J553" s="117"/>
      <c r="K553" s="117"/>
    </row>
    <row r="554" spans="1:11" x14ac:dyDescent="0.25">
      <c r="A554" s="117"/>
      <c r="B554" s="117"/>
      <c r="C554" s="117"/>
      <c r="D554" s="117"/>
      <c r="E554" s="117"/>
      <c r="F554" s="117"/>
      <c r="G554" s="117"/>
      <c r="H554" s="117"/>
      <c r="I554" s="117"/>
      <c r="J554" s="117"/>
      <c r="K554" s="117"/>
    </row>
    <row r="555" spans="1:11" x14ac:dyDescent="0.25">
      <c r="A555" s="117"/>
      <c r="B555" s="117"/>
      <c r="C555" s="117"/>
      <c r="D555" s="117"/>
      <c r="E555" s="117"/>
      <c r="F555" s="117"/>
      <c r="G555" s="117"/>
      <c r="H555" s="117"/>
      <c r="I555" s="117"/>
      <c r="J555" s="117"/>
      <c r="K555" s="117"/>
    </row>
    <row r="556" spans="1:11" x14ac:dyDescent="0.25">
      <c r="A556" s="117"/>
      <c r="B556" s="117"/>
      <c r="C556" s="117"/>
      <c r="D556" s="117"/>
      <c r="E556" s="117"/>
      <c r="F556" s="117"/>
      <c r="G556" s="117"/>
      <c r="H556" s="117"/>
      <c r="I556" s="117"/>
      <c r="J556" s="117"/>
      <c r="K556" s="117"/>
    </row>
    <row r="557" spans="1:11" x14ac:dyDescent="0.25">
      <c r="A557" s="117"/>
      <c r="B557" s="117"/>
      <c r="C557" s="117"/>
      <c r="D557" s="117"/>
      <c r="E557" s="117"/>
      <c r="F557" s="117"/>
      <c r="G557" s="117"/>
      <c r="H557" s="117"/>
      <c r="I557" s="117"/>
      <c r="J557" s="117"/>
      <c r="K557" s="117"/>
    </row>
    <row r="558" spans="1:11" x14ac:dyDescent="0.25">
      <c r="A558" s="117"/>
      <c r="B558" s="117"/>
      <c r="C558" s="117"/>
      <c r="D558" s="117"/>
      <c r="E558" s="117"/>
      <c r="F558" s="117"/>
      <c r="G558" s="117"/>
      <c r="H558" s="117"/>
      <c r="I558" s="117"/>
      <c r="J558" s="117"/>
      <c r="K558" s="117"/>
    </row>
    <row r="559" spans="1:11" x14ac:dyDescent="0.25">
      <c r="A559" s="117"/>
      <c r="B559" s="117"/>
      <c r="C559" s="117"/>
      <c r="D559" s="117"/>
      <c r="E559" s="117"/>
      <c r="F559" s="117"/>
      <c r="G559" s="117"/>
      <c r="H559" s="117"/>
      <c r="I559" s="117"/>
      <c r="J559" s="117"/>
      <c r="K559" s="117"/>
    </row>
    <row r="560" spans="1:11" x14ac:dyDescent="0.25">
      <c r="A560" s="117"/>
      <c r="B560" s="117"/>
      <c r="C560" s="117"/>
      <c r="D560" s="117"/>
      <c r="E560" s="117"/>
      <c r="F560" s="117"/>
      <c r="G560" s="117"/>
      <c r="H560" s="117"/>
      <c r="I560" s="117"/>
      <c r="J560" s="117"/>
      <c r="K560" s="117"/>
    </row>
    <row r="561" spans="1:11" x14ac:dyDescent="0.25">
      <c r="A561" s="117"/>
      <c r="B561" s="117"/>
      <c r="C561" s="117"/>
      <c r="D561" s="117"/>
      <c r="E561" s="117"/>
      <c r="F561" s="117"/>
      <c r="G561" s="117"/>
      <c r="H561" s="117"/>
      <c r="I561" s="117"/>
      <c r="J561" s="117"/>
      <c r="K561" s="117"/>
    </row>
    <row r="562" spans="1:11" x14ac:dyDescent="0.25">
      <c r="A562" s="117"/>
      <c r="B562" s="117"/>
      <c r="C562" s="117"/>
      <c r="D562" s="117"/>
      <c r="E562" s="117"/>
      <c r="F562" s="117"/>
      <c r="G562" s="117"/>
      <c r="H562" s="117"/>
      <c r="I562" s="117"/>
      <c r="J562" s="117"/>
      <c r="K562" s="117"/>
    </row>
    <row r="563" spans="1:11" x14ac:dyDescent="0.25">
      <c r="A563" s="117"/>
      <c r="B563" s="117"/>
      <c r="C563" s="117"/>
      <c r="D563" s="117"/>
      <c r="E563" s="117"/>
      <c r="F563" s="117"/>
      <c r="G563" s="117"/>
      <c r="H563" s="117"/>
      <c r="I563" s="117"/>
      <c r="J563" s="117"/>
      <c r="K563" s="117"/>
    </row>
    <row r="564" spans="1:11" x14ac:dyDescent="0.25">
      <c r="A564" s="117"/>
      <c r="B564" s="117"/>
      <c r="C564" s="117"/>
      <c r="D564" s="117"/>
      <c r="E564" s="117"/>
      <c r="F564" s="117"/>
      <c r="G564" s="117"/>
      <c r="H564" s="117"/>
      <c r="I564" s="117"/>
      <c r="J564" s="117"/>
      <c r="K564" s="117"/>
    </row>
    <row r="565" spans="1:11" x14ac:dyDescent="0.25">
      <c r="A565" s="117"/>
      <c r="B565" s="117"/>
      <c r="C565" s="117"/>
      <c r="D565" s="117"/>
      <c r="E565" s="117"/>
      <c r="F565" s="117"/>
      <c r="G565" s="117"/>
      <c r="H565" s="117"/>
      <c r="I565" s="117"/>
      <c r="J565" s="117"/>
      <c r="K565" s="117"/>
    </row>
    <row r="566" spans="1:11" x14ac:dyDescent="0.25">
      <c r="A566" s="117"/>
      <c r="B566" s="117"/>
      <c r="C566" s="117"/>
      <c r="D566" s="117"/>
      <c r="E566" s="117"/>
      <c r="F566" s="117"/>
      <c r="G566" s="117"/>
      <c r="H566" s="117"/>
      <c r="I566" s="117"/>
      <c r="J566" s="117"/>
      <c r="K566" s="117"/>
    </row>
    <row r="567" spans="1:11" x14ac:dyDescent="0.25">
      <c r="A567" s="117"/>
      <c r="B567" s="117"/>
      <c r="C567" s="117"/>
      <c r="D567" s="117"/>
      <c r="E567" s="117"/>
      <c r="F567" s="117"/>
      <c r="G567" s="117"/>
      <c r="H567" s="117"/>
      <c r="I567" s="117"/>
      <c r="J567" s="117"/>
      <c r="K567" s="117"/>
    </row>
    <row r="568" spans="1:11" x14ac:dyDescent="0.25">
      <c r="A568" s="117"/>
      <c r="B568" s="117"/>
      <c r="C568" s="117"/>
      <c r="D568" s="117"/>
      <c r="E568" s="117"/>
      <c r="F568" s="117"/>
      <c r="G568" s="117"/>
      <c r="H568" s="117"/>
      <c r="I568" s="117"/>
      <c r="J568" s="117"/>
      <c r="K568" s="117"/>
    </row>
    <row r="569" spans="1:11" x14ac:dyDescent="0.25">
      <c r="A569" s="117"/>
      <c r="B569" s="117"/>
      <c r="C569" s="117"/>
      <c r="D569" s="117"/>
      <c r="E569" s="117"/>
      <c r="F569" s="117"/>
      <c r="G569" s="117"/>
      <c r="H569" s="117"/>
      <c r="I569" s="117"/>
      <c r="J569" s="117"/>
      <c r="K569" s="117"/>
    </row>
    <row r="570" spans="1:11" x14ac:dyDescent="0.25">
      <c r="A570" s="117"/>
      <c r="B570" s="117"/>
      <c r="C570" s="117"/>
      <c r="D570" s="117"/>
      <c r="E570" s="117"/>
      <c r="F570" s="117"/>
      <c r="G570" s="117"/>
      <c r="H570" s="117"/>
      <c r="I570" s="117"/>
      <c r="J570" s="117"/>
      <c r="K570" s="117"/>
    </row>
    <row r="571" spans="1:11" x14ac:dyDescent="0.25">
      <c r="A571" s="117"/>
      <c r="B571" s="117"/>
      <c r="C571" s="117"/>
      <c r="D571" s="117"/>
      <c r="E571" s="117"/>
      <c r="F571" s="117"/>
      <c r="G571" s="117"/>
      <c r="H571" s="117"/>
      <c r="I571" s="117"/>
      <c r="J571" s="117"/>
      <c r="K571" s="117"/>
    </row>
    <row r="572" spans="1:11" x14ac:dyDescent="0.25">
      <c r="A572" s="117"/>
      <c r="B572" s="117"/>
      <c r="C572" s="117"/>
      <c r="D572" s="117"/>
      <c r="E572" s="117"/>
      <c r="F572" s="117"/>
      <c r="G572" s="117"/>
      <c r="H572" s="117"/>
      <c r="I572" s="117"/>
      <c r="J572" s="117"/>
      <c r="K572" s="117"/>
    </row>
    <row r="573" spans="1:11" x14ac:dyDescent="0.25">
      <c r="A573" s="117"/>
      <c r="B573" s="117"/>
      <c r="C573" s="117"/>
      <c r="D573" s="117"/>
      <c r="E573" s="117"/>
      <c r="F573" s="117"/>
      <c r="G573" s="117"/>
      <c r="H573" s="117"/>
      <c r="I573" s="117"/>
      <c r="J573" s="117"/>
      <c r="K573" s="117"/>
    </row>
    <row r="574" spans="1:11" x14ac:dyDescent="0.25">
      <c r="A574" s="117"/>
      <c r="B574" s="117"/>
      <c r="C574" s="117"/>
      <c r="D574" s="117"/>
      <c r="E574" s="117"/>
      <c r="F574" s="117"/>
      <c r="G574" s="117"/>
      <c r="H574" s="117"/>
      <c r="I574" s="117"/>
      <c r="J574" s="117"/>
      <c r="K574" s="117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</vt:i4>
      </vt:variant>
    </vt:vector>
  </HeadingPairs>
  <TitlesOfParts>
    <vt:vector size="6" baseType="lpstr">
      <vt:lpstr>R2.1</vt:lpstr>
      <vt:lpstr>R2.2</vt:lpstr>
      <vt:lpstr>R2.3</vt:lpstr>
      <vt:lpstr>R2.4</vt:lpstr>
      <vt:lpstr>B</vt:lpstr>
      <vt:lpstr>R2.2!Área_de_impresión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Alejandro Cruz González</dc:creator>
  <cp:lastModifiedBy>Claudia Marcela Meza Vega</cp:lastModifiedBy>
  <cp:lastPrinted>2018-05-03T15:32:47Z</cp:lastPrinted>
  <dcterms:created xsi:type="dcterms:W3CDTF">2017-03-23T01:46:00Z</dcterms:created>
  <dcterms:modified xsi:type="dcterms:W3CDTF">2018-05-03T15:52:56Z</dcterms:modified>
</cp:coreProperties>
</file>