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51. Balance de gas natural\2019\2. Febrero\"/>
    </mc:Choice>
  </mc:AlternateContent>
  <xr:revisionPtr revIDLastSave="0" documentId="13_ncr:1_{93C4B3F0-3561-4302-BDC0-93984B2ACAA8}" xr6:coauthVersionLast="36" xr6:coauthVersionMax="36" xr10:uidLastSave="{00000000-0000-0000-0000-000000000000}"/>
  <bookViews>
    <workbookView xWindow="0" yWindow="0" windowWidth="26310" windowHeight="16815" xr2:uid="{00000000-000D-0000-FFFF-FFFF00000000}"/>
  </bookViews>
  <sheets>
    <sheet name="Reporte" sheetId="6" r:id="rId1"/>
    <sheet name="Tabla" sheetId="8" r:id="rId2"/>
  </sheets>
  <definedNames>
    <definedName name="_xlnm.Print_Area" localSheetId="0">Reporte!$A$1:$AB$69</definedName>
    <definedName name="_xlnm.Print_Area" localSheetId="1">Tabla!$A$1:$AC$80</definedName>
    <definedName name="asdf" localSheetId="0">Reporte!$A$1:$AB$68</definedName>
    <definedName name="asdfawef" localSheetId="1">Tabla!$A$1:$W$58</definedName>
    <definedName name="Print_Area" localSheetId="0">Reporte!$A$1:$AF$68</definedName>
    <definedName name="Print_Area" localSheetId="1">Tabla!$A$1:$AB$47</definedName>
    <definedName name="sdfasdfasef" localSheetId="0">Reporte!$A$2:$AA$68</definedName>
    <definedName name="wsfasf" localSheetId="0">Reporte!$A$1:$AG$68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8" l="1"/>
  <c r="B26" i="8"/>
  <c r="AC27" i="8" l="1"/>
  <c r="AC26" i="8"/>
  <c r="AC25" i="8"/>
  <c r="AC18" i="8"/>
  <c r="AC17" i="8"/>
  <c r="AC11" i="8"/>
  <c r="AC10" i="8" s="1"/>
  <c r="AG9" i="6"/>
  <c r="W45" i="6"/>
  <c r="AC22" i="8" l="1"/>
  <c r="AB26" i="8" l="1"/>
  <c r="AA26" i="8"/>
  <c r="Z26" i="8"/>
  <c r="Y26" i="8"/>
  <c r="X26" i="8"/>
  <c r="W26" i="8"/>
  <c r="V26" i="8"/>
  <c r="AB25" i="8"/>
  <c r="AA25" i="8"/>
  <c r="Z25" i="8"/>
  <c r="Y25" i="8"/>
  <c r="X25" i="8"/>
  <c r="W25" i="8"/>
  <c r="V25" i="8"/>
  <c r="U25" i="8"/>
  <c r="U26" i="8"/>
  <c r="T26" i="8"/>
  <c r="T25" i="8"/>
  <c r="S26" i="8"/>
  <c r="S25" i="8"/>
  <c r="R26" i="8"/>
  <c r="R25" i="8"/>
  <c r="O10" i="8"/>
  <c r="O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7" i="8" l="1"/>
  <c r="AB18" i="8"/>
  <c r="AA18" i="8"/>
  <c r="Z18" i="8"/>
  <c r="AB17" i="8"/>
  <c r="AA17" i="8"/>
  <c r="Z17" i="8"/>
  <c r="AB10" i="8"/>
  <c r="AA10" i="8"/>
  <c r="Z10" i="8"/>
  <c r="AC20" i="6"/>
  <c r="O40" i="6"/>
  <c r="L39" i="6"/>
  <c r="AC9" i="6"/>
  <c r="Z22" i="8" l="1"/>
  <c r="AB22" i="8"/>
  <c r="AA22" i="8"/>
  <c r="Y18" i="8" l="1"/>
  <c r="Y17" i="8"/>
  <c r="Y10" i="8"/>
  <c r="Y22" i="8" l="1"/>
  <c r="X18" i="8" l="1"/>
  <c r="X17" i="8"/>
  <c r="X10" i="8"/>
  <c r="X22" i="8" l="1"/>
  <c r="V18" i="8"/>
  <c r="W18" i="8"/>
  <c r="W17" i="8"/>
  <c r="V17" i="8"/>
  <c r="W10" i="8"/>
  <c r="V10" i="8"/>
  <c r="W22" i="8" l="1"/>
  <c r="V22" i="8"/>
  <c r="U18" i="8" l="1"/>
  <c r="T18" i="8"/>
  <c r="U17" i="8"/>
  <c r="U10" i="8" l="1"/>
  <c r="X27" i="8" s="1"/>
  <c r="U27" i="8" l="1"/>
  <c r="U22" i="8"/>
  <c r="P18" i="8"/>
  <c r="T17" i="8"/>
  <c r="S17" i="8"/>
  <c r="S18" i="8" l="1"/>
  <c r="T10" i="8"/>
  <c r="T27" i="8" s="1"/>
  <c r="S10" i="8"/>
  <c r="S27" i="8" s="1"/>
  <c r="S22" i="8" l="1"/>
  <c r="T22" i="8"/>
  <c r="AD27" i="8"/>
  <c r="AB27" i="8"/>
  <c r="AA27" i="8"/>
  <c r="Z27" i="8"/>
  <c r="Y27" i="8"/>
  <c r="W27" i="8"/>
  <c r="V27" i="8"/>
  <c r="AD26" i="8"/>
  <c r="AD25" i="8"/>
  <c r="R18" i="8"/>
  <c r="Q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R17" i="8"/>
  <c r="Q17" i="8"/>
  <c r="P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P25" i="8"/>
  <c r="N11" i="8"/>
  <c r="M11" i="8"/>
  <c r="M10" i="8" s="1"/>
  <c r="M27" i="8" s="1"/>
  <c r="L11" i="8"/>
  <c r="K11" i="8"/>
  <c r="K10" i="8" s="1"/>
  <c r="J11" i="8"/>
  <c r="J10" i="8" s="1"/>
  <c r="J27" i="8" s="1"/>
  <c r="I11" i="8"/>
  <c r="H11" i="8"/>
  <c r="G11" i="8"/>
  <c r="G25" i="8" s="1"/>
  <c r="F11" i="8"/>
  <c r="E11" i="8"/>
  <c r="D11" i="8"/>
  <c r="C11" i="8"/>
  <c r="B11" i="8"/>
  <c r="B10" i="8" s="1"/>
  <c r="B27" i="8" s="1"/>
  <c r="R10" i="8"/>
  <c r="R27" i="8" s="1"/>
  <c r="Q10" i="8"/>
  <c r="N10" i="8"/>
  <c r="N27" i="8" s="1"/>
  <c r="F10" i="8"/>
  <c r="F27" i="8" s="1"/>
  <c r="E10" i="8"/>
  <c r="L25" i="8" l="1"/>
  <c r="C25" i="8"/>
  <c r="D25" i="8"/>
  <c r="L10" i="8"/>
  <c r="L22" i="8" s="1"/>
  <c r="L26" i="8" s="1"/>
  <c r="H25" i="8"/>
  <c r="P10" i="8"/>
  <c r="P27" i="8" s="1"/>
  <c r="E22" i="8"/>
  <c r="E26" i="8" s="1"/>
  <c r="O25" i="8"/>
  <c r="M22" i="8"/>
  <c r="M26" i="8" s="1"/>
  <c r="E25" i="8"/>
  <c r="M25" i="8"/>
  <c r="E27" i="8"/>
  <c r="Q22" i="8"/>
  <c r="Q26" i="8" s="1"/>
  <c r="Q27" i="8"/>
  <c r="H10" i="8"/>
  <c r="H27" i="8" s="1"/>
  <c r="I25" i="8"/>
  <c r="Q25" i="8"/>
  <c r="D10" i="8"/>
  <c r="D22" i="8" s="1"/>
  <c r="D26" i="8" s="1"/>
  <c r="I10" i="8"/>
  <c r="F25" i="8"/>
  <c r="J25" i="8"/>
  <c r="N25" i="8"/>
  <c r="K22" i="8"/>
  <c r="K26" i="8" s="1"/>
  <c r="K27" i="8"/>
  <c r="K25" i="8"/>
  <c r="B22" i="8"/>
  <c r="F22" i="8"/>
  <c r="F26" i="8" s="1"/>
  <c r="J22" i="8"/>
  <c r="J26" i="8" s="1"/>
  <c r="N22" i="8"/>
  <c r="N26" i="8" s="1"/>
  <c r="R22" i="8"/>
  <c r="C10" i="8"/>
  <c r="G10" i="8"/>
  <c r="D27" i="8"/>
  <c r="L27" i="8"/>
  <c r="H22" i="8" l="1"/>
  <c r="H26" i="8" s="1"/>
  <c r="P22" i="8"/>
  <c r="P26" i="8" s="1"/>
  <c r="I22" i="8"/>
  <c r="I26" i="8" s="1"/>
  <c r="I27" i="8"/>
  <c r="G22" i="8"/>
  <c r="G26" i="8" s="1"/>
  <c r="G27" i="8"/>
  <c r="C22" i="8"/>
  <c r="C26" i="8" s="1"/>
  <c r="C27" i="8"/>
  <c r="O22" i="8" l="1"/>
  <c r="O26" i="8" s="1"/>
  <c r="O27" i="8"/>
  <c r="AD12" i="6"/>
  <c r="AD15" i="6" s="1"/>
  <c r="AC16" i="6" l="1"/>
  <c r="AE20" i="6" s="1"/>
  <c r="AE12" i="6" s="1"/>
  <c r="AE15" i="6" s="1"/>
</calcChain>
</file>

<file path=xl/sharedStrings.xml><?xml version="1.0" encoding="utf-8"?>
<sst xmlns="http://schemas.openxmlformats.org/spreadsheetml/2006/main" count="87" uniqueCount="80">
  <si>
    <t>Inyectado a yacimientos</t>
  </si>
  <si>
    <t>Bióxido de carbono</t>
  </si>
  <si>
    <t>Nitrógeno manejado</t>
  </si>
  <si>
    <t>Encogimiento en compresión y transporte</t>
  </si>
  <si>
    <t>Empaque neto menos vapores de condensados</t>
  </si>
  <si>
    <t>Gas disponible</t>
  </si>
  <si>
    <t>Directo a ductos</t>
  </si>
  <si>
    <t>Pemex Refinación</t>
  </si>
  <si>
    <t>Etano a ductos de gas seco</t>
  </si>
  <si>
    <t>Gas Natural Producido</t>
  </si>
  <si>
    <t>COMISIÓN NACIONAL DE HIDROCARBUROS</t>
  </si>
  <si>
    <t>Empaque y exportaciones</t>
  </si>
  <si>
    <t>Quema y Venteo</t>
  </si>
  <si>
    <t>A Plantas de PTRI</t>
  </si>
  <si>
    <t>Oferta de Pemex</t>
  </si>
  <si>
    <t>Producción nacional</t>
  </si>
  <si>
    <t>Pemex Exploración y Producción (PEP)</t>
  </si>
  <si>
    <t>Pemex Transformación Industrial (PTRI)</t>
  </si>
  <si>
    <t>Gas seco de PTRI</t>
  </si>
  <si>
    <t>Gas que recibe PTRI de PEP en Complejos Procesadores de Gas</t>
  </si>
  <si>
    <t>Importación Total</t>
  </si>
  <si>
    <t>Oferta Nacional descontando al sector petrolero</t>
  </si>
  <si>
    <t>Total</t>
  </si>
  <si>
    <t>Consumo de Pemex</t>
  </si>
  <si>
    <t>Importaciones de Pemex</t>
  </si>
  <si>
    <t>Gas de campos a ductos</t>
  </si>
  <si>
    <t>Producción disponible</t>
  </si>
  <si>
    <t>Diferencia Estadística</t>
  </si>
  <si>
    <t>Oferta total</t>
  </si>
  <si>
    <t>Oferta neta</t>
  </si>
  <si>
    <t>Disposición de Gas Seco de PTRI</t>
  </si>
  <si>
    <t>Producción de Gas Natural</t>
  </si>
  <si>
    <t>Empaque</t>
  </si>
  <si>
    <t>Exportaciones</t>
  </si>
  <si>
    <t>Etano (Mbd)</t>
  </si>
  <si>
    <t>Gasolina natural (Mbd)</t>
  </si>
  <si>
    <r>
      <t>Producción de Gas seco</t>
    </r>
    <r>
      <rPr>
        <vertAlign val="superscript"/>
        <sz val="12"/>
        <color indexed="8"/>
        <rFont val="Rockwell"/>
        <family val="1"/>
      </rPr>
      <t>1</t>
    </r>
  </si>
  <si>
    <r>
      <t>Producción de gas licuado</t>
    </r>
    <r>
      <rPr>
        <vertAlign val="superscript"/>
        <sz val="12"/>
        <color indexed="8"/>
        <rFont val="Rockwell"/>
        <family val="1"/>
      </rPr>
      <t>3</t>
    </r>
    <r>
      <rPr>
        <sz val="12"/>
        <color indexed="8"/>
        <rFont val="Rockwell"/>
        <family val="1"/>
      </rPr>
      <t xml:space="preserve"> (Mbd)</t>
    </r>
  </si>
  <si>
    <r>
      <t>Líquidos del gas</t>
    </r>
    <r>
      <rPr>
        <vertAlign val="superscript"/>
        <sz val="12"/>
        <color indexed="8"/>
        <rFont val="Rockwell"/>
        <family val="1"/>
      </rPr>
      <t>2</t>
    </r>
    <r>
      <rPr>
        <sz val="12"/>
        <color indexed="8"/>
        <rFont val="Rockwell"/>
        <family val="1"/>
      </rPr>
      <t xml:space="preserve"> (Mbd)</t>
    </r>
  </si>
  <si>
    <t>**Incluye gas de todos los operadores</t>
  </si>
  <si>
    <r>
      <t>Importaciones no realizadas por Pemex</t>
    </r>
    <r>
      <rPr>
        <vertAlign val="superscript"/>
        <sz val="14"/>
        <color theme="1"/>
        <rFont val="Rockwell"/>
        <family val="1"/>
      </rPr>
      <t>4</t>
    </r>
  </si>
  <si>
    <t>Fuentes: Comisión Nacional de Hidrocarburos, Base de Datos Institucional de Petróleos Mexicanos y Prontuario de Gas Natural de la Secretaría de Energía.</t>
  </si>
  <si>
    <t>Balance de gas natural</t>
  </si>
  <si>
    <t>Operación: sellos, inyección al yacimiento, bombeo neumático y combustible</t>
  </si>
  <si>
    <t>Producción de gas asociado</t>
  </si>
  <si>
    <t>Producción de gas no asociado</t>
  </si>
  <si>
    <t>Unidades: Todos los flujos están expresados en millones de pies cúbicos diarios (MMpcd), con excepción de aquellas unidades expresadas en miles de barriles diarios (Mbd).</t>
  </si>
  <si>
    <t>Producción de campos</t>
  </si>
  <si>
    <t>Importaciones de gas</t>
  </si>
  <si>
    <t>Importaciones no realizadas por Pemex</t>
  </si>
  <si>
    <t>Demanda de Pemex</t>
  </si>
  <si>
    <t>Consumo y autoconsumo de Pemex</t>
  </si>
  <si>
    <t>Diferencia estadística</t>
  </si>
  <si>
    <t>Gas disponible descontando la demanda de Pemex</t>
  </si>
  <si>
    <t>Unidades: Todos los flujos están expresados en millones de pies cúbicos diarios (MMpcd).</t>
  </si>
  <si>
    <t>Producción de gas seco de Pemex</t>
  </si>
  <si>
    <t>Oferta de gas Pemex</t>
  </si>
  <si>
    <t>Producción de Complejos Procesadores de Gas</t>
  </si>
  <si>
    <t>Participación de las importaciones en el gas disponible</t>
  </si>
  <si>
    <t>Relación entre producción e importaciones de gas seco (MMpcd)</t>
  </si>
  <si>
    <t>Oferta neta de gas de Pemex (MMpcd)</t>
  </si>
  <si>
    <r>
      <t xml:space="preserve">Notas: Las cifras pueden no cuadrar debido a diferencias estadísticas y redondeo. 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Incluye gas húmedo dulce a ductos y a bombeo neumático (PEP). 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Incluye condensados estabilizados, reprocesos en La Cangrejera y otras corrientes a fraccionamiento. 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Incluye la producción de propano-butano, isobutano, butanos y propano.    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Para las importaciones no realizadas por Pemex se considera la información publicada por la Secretaría de Energía menos las importaciones reportadas por Pemex en el mismo periodo. 
</t>
    </r>
  </si>
  <si>
    <t>Importaciones en el gas disponible descontando la demanda de Pemex</t>
  </si>
  <si>
    <t>Importaciones en el gas disponible total</t>
  </si>
  <si>
    <t>Fuentes: Comisión Nacional de Hidrocarburos, Base de Datos Institucional de Pemex y Secretaría de Energía.
Nota: La Secretaría de Energía actualizó los datos históricos de importaciones de gas natural, por lo que se pueden observar variaciones con respecto a los reportes de meses anteriores.</t>
  </si>
  <si>
    <t>2018-Ene</t>
  </si>
  <si>
    <t>2018-Feb</t>
  </si>
  <si>
    <t>2018-Mar</t>
  </si>
  <si>
    <t>2018-Abr</t>
  </si>
  <si>
    <t>2018-May</t>
  </si>
  <si>
    <t>2018-Jun</t>
  </si>
  <si>
    <t>2018-Ago</t>
  </si>
  <si>
    <t>2018-Jul</t>
  </si>
  <si>
    <t>2018-Sep</t>
  </si>
  <si>
    <t>2018-Oct</t>
  </si>
  <si>
    <t>2018-Nov</t>
  </si>
  <si>
    <t>2018-Dic</t>
  </si>
  <si>
    <t>2019-Ene</t>
  </si>
  <si>
    <t>(Febrero 2019)</t>
  </si>
  <si>
    <t>2019-Feb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</si>
</sst>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;\-#,##0.000"/>
    <numFmt numFmtId="165" formatCode="#,##0.000"/>
    <numFmt numFmtId="166" formatCode="#,##0.000000"/>
    <numFmt numFmtId="167" formatCode="#,##0.0000000"/>
    <numFmt numFmtId="168" formatCode="#,##0.00_ ;\-#,##0.00\ "/>
    <numFmt numFmtId="169" formatCode="#\ ##0"/>
    <numFmt numFmtId="170" formatCode="#,##0_ ;\-#,##0\ "/>
    <numFmt numFmtId="171" formatCode="mm\-yyyy"/>
  </numFmts>
  <fonts count="103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name val="Arial"/>
      <family val="2"/>
    </font>
    <font>
      <b/>
      <sz val="9"/>
      <color theme="5" tint="-0.249977111117893"/>
      <name val="Arial"/>
      <family val="2"/>
    </font>
    <font>
      <b/>
      <sz val="10"/>
      <color rgb="FFFF0000"/>
      <name val="Arial"/>
      <family val="2"/>
    </font>
    <font>
      <b/>
      <sz val="11"/>
      <color theme="1" tint="0.499984740745262"/>
      <name val="Calibri"/>
      <family val="2"/>
      <scheme val="minor"/>
    </font>
    <font>
      <sz val="9"/>
      <color theme="1" tint="0.499984740745262"/>
      <name val="Arial"/>
      <family val="2"/>
    </font>
    <font>
      <b/>
      <sz val="16"/>
      <color theme="1"/>
      <name val="Bookman Old Style"/>
      <family val="1"/>
    </font>
    <font>
      <sz val="11"/>
      <color theme="1"/>
      <name val="Microsoft JhengHei"/>
      <family val="2"/>
    </font>
    <font>
      <b/>
      <sz val="16"/>
      <color theme="1"/>
      <name val="Microsoft YaHei Light"/>
      <family val="2"/>
    </font>
    <font>
      <sz val="11"/>
      <color theme="1"/>
      <name val="Microsoft YaHei Light"/>
      <family val="2"/>
    </font>
    <font>
      <b/>
      <sz val="18"/>
      <color theme="8" tint="-0.249977111117893"/>
      <name val="Microsoft YaHei Light"/>
      <family val="2"/>
    </font>
    <font>
      <b/>
      <sz val="9"/>
      <color theme="8" tint="0.39997558519241921"/>
      <name val="Microsoft YaHei Light"/>
      <family val="2"/>
    </font>
    <font>
      <b/>
      <sz val="14"/>
      <color theme="1"/>
      <name val="Rockwell"/>
      <family val="1"/>
    </font>
    <font>
      <b/>
      <sz val="11"/>
      <color theme="8" tint="0.39997558519241921"/>
      <name val="Rockwell"/>
      <family val="1"/>
    </font>
    <font>
      <sz val="12"/>
      <color theme="1"/>
      <name val="Rockwell"/>
      <family val="1"/>
    </font>
    <font>
      <b/>
      <sz val="12"/>
      <color theme="8" tint="0.39997558519241921"/>
      <name val="Bookman Old Style"/>
      <family val="1"/>
    </font>
    <font>
      <b/>
      <sz val="12"/>
      <color theme="8" tint="0.39997558519241921"/>
      <name val="Rockwell"/>
      <family val="1"/>
    </font>
    <font>
      <b/>
      <sz val="12"/>
      <color theme="1"/>
      <name val="Rockwell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b/>
      <sz val="12"/>
      <color indexed="8"/>
      <name val="Bookman Old Style"/>
      <family val="1"/>
    </font>
    <font>
      <sz val="20"/>
      <color theme="1"/>
      <name val="Bookman Old Style"/>
      <family val="1"/>
    </font>
    <font>
      <sz val="20"/>
      <color theme="1"/>
      <name val="Book Antiqua"/>
      <family val="1"/>
    </font>
    <font>
      <b/>
      <sz val="12"/>
      <color theme="5" tint="-0.249977111117893"/>
      <name val="Rockwell"/>
      <family val="1"/>
    </font>
    <font>
      <sz val="11"/>
      <name val="Rockwell"/>
      <family val="1"/>
    </font>
    <font>
      <sz val="18"/>
      <color indexed="8"/>
      <name val="Bookman Old Style"/>
      <family val="1"/>
    </font>
    <font>
      <b/>
      <sz val="11"/>
      <color theme="1"/>
      <name val="Rockwell"/>
      <family val="1"/>
    </font>
    <font>
      <b/>
      <sz val="11"/>
      <color indexed="8"/>
      <name val="Rockwell"/>
      <family val="1"/>
    </font>
    <font>
      <b/>
      <sz val="10"/>
      <name val="Arial"/>
      <family val="2"/>
    </font>
    <font>
      <sz val="9.6"/>
      <color rgb="FF333333"/>
      <name val="Arial"/>
      <family val="2"/>
    </font>
    <font>
      <sz val="10"/>
      <color indexed="8"/>
      <name val="CG Omega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22"/>
      <name val="Arial"/>
      <family val="2"/>
    </font>
    <font>
      <b/>
      <sz val="20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8"/>
      <color theme="3"/>
      <name val="Calibri Light"/>
      <family val="2"/>
      <scheme val="major"/>
    </font>
    <font>
      <b/>
      <sz val="14"/>
      <name val="Bookman Old Style"/>
      <family val="1"/>
    </font>
    <font>
      <b/>
      <sz val="14"/>
      <color theme="1"/>
      <name val="Bookman Old Style"/>
      <family val="1"/>
    </font>
    <font>
      <b/>
      <sz val="14"/>
      <color indexed="8"/>
      <name val="Bookman Old Style"/>
      <family val="1"/>
    </font>
    <font>
      <b/>
      <sz val="14"/>
      <color theme="0"/>
      <name val="Bookman Old Style"/>
      <family val="1"/>
    </font>
    <font>
      <sz val="12"/>
      <color indexed="8"/>
      <name val="Rockwell"/>
      <family val="1"/>
    </font>
    <font>
      <b/>
      <sz val="12"/>
      <color indexed="8"/>
      <name val="Rockwell"/>
      <family val="1"/>
    </font>
    <font>
      <b/>
      <sz val="12"/>
      <name val="Rockwell"/>
      <family val="1"/>
    </font>
    <font>
      <b/>
      <sz val="16"/>
      <color theme="0"/>
      <name val="Bookman Old Style"/>
      <family val="1"/>
    </font>
    <font>
      <sz val="14"/>
      <color theme="1"/>
      <name val="Rockwell"/>
      <family val="1"/>
    </font>
    <font>
      <sz val="16"/>
      <color theme="1"/>
      <name val="Rockwell"/>
      <family val="1"/>
    </font>
    <font>
      <b/>
      <sz val="18"/>
      <color theme="0"/>
      <name val="Bookman Old Style"/>
      <family val="1"/>
    </font>
    <font>
      <vertAlign val="superscript"/>
      <sz val="12"/>
      <color indexed="8"/>
      <name val="Rockwell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14"/>
      <color theme="1"/>
      <name val="Rockwell"/>
      <family val="1"/>
    </font>
    <font>
      <b/>
      <sz val="10"/>
      <color theme="1"/>
      <name val="Arial"/>
      <family val="2"/>
    </font>
    <font>
      <b/>
      <sz val="22"/>
      <color theme="1"/>
      <name val="Arial"/>
      <family val="2"/>
    </font>
    <font>
      <b/>
      <sz val="9"/>
      <color theme="1"/>
      <name val="Rockwell"/>
      <family val="1"/>
    </font>
    <font>
      <sz val="12"/>
      <color theme="1"/>
      <name val="Calibri Light"/>
      <family val="2"/>
      <scheme val="major"/>
    </font>
    <font>
      <b/>
      <sz val="12"/>
      <name val="Calibri "/>
    </font>
    <font>
      <b/>
      <i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2"/>
      <color theme="1"/>
      <name val="Calibri"/>
      <family val="2"/>
      <scheme val="minor"/>
    </font>
    <font>
      <sz val="2"/>
      <color theme="0"/>
      <name val="Calibri"/>
      <family val="2"/>
      <scheme val="minor"/>
    </font>
    <font>
      <b/>
      <sz val="2"/>
      <color theme="0"/>
      <name val="Arial"/>
      <family val="2"/>
    </font>
    <font>
      <sz val="2"/>
      <color theme="0"/>
      <name val="Arial"/>
      <family val="2"/>
    </font>
    <font>
      <sz val="2"/>
      <color theme="1"/>
      <name val="CG Omega"/>
      <family val="2"/>
    </font>
    <font>
      <sz val="11"/>
      <color theme="9" tint="-0.249977111117893"/>
      <name val="Calibri"/>
      <family val="2"/>
      <scheme val="minor"/>
    </font>
    <font>
      <sz val="11"/>
      <color theme="1"/>
      <name val="CG Omega"/>
      <family val="2"/>
    </font>
    <font>
      <b/>
      <sz val="2"/>
      <color theme="1"/>
      <name val="Arial"/>
      <family val="2"/>
    </font>
    <font>
      <b/>
      <sz val="2"/>
      <name val="Arial"/>
      <family val="2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0"/>
      <name val="Arial"/>
      <family val="2"/>
    </font>
    <font>
      <sz val="24"/>
      <color theme="0"/>
      <name val="Arial"/>
      <family val="2"/>
    </font>
    <font>
      <b/>
      <sz val="11"/>
      <name val="Arial"/>
      <family val="2"/>
    </font>
    <font>
      <sz val="10"/>
      <color theme="0"/>
      <name val="Calibri"/>
      <family val="2"/>
      <scheme val="minor"/>
    </font>
    <font>
      <b/>
      <sz val="11"/>
      <color theme="0"/>
      <name val="Bookman Old Style"/>
      <family val="1"/>
    </font>
    <font>
      <b/>
      <sz val="14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C4725"/>
        <bgColor indexed="64"/>
      </patternFill>
    </fill>
    <fill>
      <patternFill patternType="solid">
        <fgColor rgb="FF87B3B2"/>
        <bgColor indexed="64"/>
      </patternFill>
    </fill>
    <fill>
      <patternFill patternType="solid">
        <fgColor rgb="FFE6EEEE"/>
        <bgColor indexed="64"/>
      </patternFill>
    </fill>
    <fill>
      <patternFill patternType="solid">
        <fgColor rgb="FFE7EDDB"/>
        <bgColor indexed="64"/>
      </patternFill>
    </fill>
    <fill>
      <patternFill patternType="solid">
        <fgColor rgb="FF20517E"/>
        <bgColor indexed="64"/>
      </patternFill>
    </fill>
    <fill>
      <patternFill patternType="solid">
        <fgColor rgb="FF3C1A56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64">
    <xf numFmtId="0" fontId="0" fillId="0" borderId="0"/>
    <xf numFmtId="0" fontId="37" fillId="12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0" borderId="0"/>
    <xf numFmtId="0" fontId="1" fillId="0" borderId="0"/>
    <xf numFmtId="0" fontId="53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56" fillId="8" borderId="0" applyNumberFormat="0" applyBorder="0" applyAlignment="0" applyProtection="0"/>
    <xf numFmtId="0" fontId="43" fillId="9" borderId="4" applyNumberFormat="0" applyAlignment="0" applyProtection="0"/>
    <xf numFmtId="0" fontId="44" fillId="10" borderId="5" applyNumberFormat="0" applyAlignment="0" applyProtection="0"/>
    <xf numFmtId="0" fontId="45" fillId="10" borderId="4" applyNumberFormat="0" applyAlignment="0" applyProtection="0"/>
    <xf numFmtId="0" fontId="46" fillId="0" borderId="6" applyNumberFormat="0" applyFill="0" applyAlignment="0" applyProtection="0"/>
    <xf numFmtId="0" fontId="47" fillId="11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50" fillId="36" borderId="0" applyNumberFormat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235">
    <xf numFmtId="0" fontId="0" fillId="0" borderId="0" xfId="0"/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left" indent="3"/>
    </xf>
    <xf numFmtId="165" fontId="2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/>
    <xf numFmtId="0" fontId="4" fillId="0" borderId="0" xfId="0" applyFont="1"/>
    <xf numFmtId="165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12" fillId="0" borderId="0" xfId="0" applyFont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left" wrapText="1"/>
    </xf>
    <xf numFmtId="0" fontId="34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/>
    <xf numFmtId="3" fontId="62" fillId="4" borderId="0" xfId="0" applyNumberFormat="1" applyFont="1" applyFill="1" applyAlignment="1">
      <alignment horizontal="center" vertical="center" wrapText="1"/>
    </xf>
    <xf numFmtId="3" fontId="59" fillId="3" borderId="0" xfId="0" applyNumberFormat="1" applyFont="1" applyFill="1" applyAlignment="1">
      <alignment horizontal="center" vertical="center" wrapText="1"/>
    </xf>
    <xf numFmtId="3" fontId="59" fillId="2" borderId="0" xfId="0" applyNumberFormat="1" applyFont="1" applyFill="1" applyAlignment="1">
      <alignment horizontal="center" vertical="center" wrapText="1"/>
    </xf>
    <xf numFmtId="1" fontId="60" fillId="0" borderId="0" xfId="0" applyNumberFormat="1" applyFont="1" applyFill="1" applyBorder="1" applyAlignment="1">
      <alignment horizontal="center"/>
    </xf>
    <xf numFmtId="0" fontId="0" fillId="37" borderId="0" xfId="0" applyFill="1"/>
    <xf numFmtId="0" fontId="0" fillId="38" borderId="0" xfId="0" applyFill="1"/>
    <xf numFmtId="1" fontId="60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4" fillId="0" borderId="0" xfId="0" applyFont="1" applyFill="1" applyAlignment="1">
      <alignment horizontal="center"/>
    </xf>
    <xf numFmtId="167" fontId="13" fillId="41" borderId="0" xfId="0" applyNumberFormat="1" applyFont="1" applyFill="1" applyAlignment="1">
      <alignment horizontal="center"/>
    </xf>
    <xf numFmtId="0" fontId="0" fillId="41" borderId="0" xfId="0" applyFill="1"/>
    <xf numFmtId="165" fontId="0" fillId="41" borderId="0" xfId="0" applyNumberFormat="1" applyFill="1"/>
    <xf numFmtId="0" fontId="14" fillId="41" borderId="0" xfId="0" applyFont="1" applyFill="1"/>
    <xf numFmtId="166" fontId="14" fillId="41" borderId="0" xfId="0" applyNumberFormat="1" applyFont="1" applyFill="1"/>
    <xf numFmtId="165" fontId="2" fillId="41" borderId="0" xfId="0" applyNumberFormat="1" applyFont="1" applyFill="1" applyBorder="1" applyAlignment="1">
      <alignment horizontal="left" indent="1"/>
    </xf>
    <xf numFmtId="165" fontId="10" fillId="41" borderId="0" xfId="0" applyNumberFormat="1" applyFont="1" applyFill="1" applyAlignment="1">
      <alignment horizontal="right"/>
    </xf>
    <xf numFmtId="4" fontId="28" fillId="41" borderId="0" xfId="0" applyNumberFormat="1" applyFont="1" applyFill="1" applyAlignment="1">
      <alignment horizontal="center" vertical="center" textRotation="90"/>
    </xf>
    <xf numFmtId="0" fontId="17" fillId="41" borderId="0" xfId="0" applyFont="1" applyFill="1" applyAlignment="1">
      <alignment horizontal="center" wrapText="1"/>
    </xf>
    <xf numFmtId="164" fontId="16" fillId="41" borderId="0" xfId="0" applyNumberFormat="1" applyFont="1" applyFill="1" applyBorder="1" applyAlignment="1">
      <alignment horizontal="center" vertical="center"/>
    </xf>
    <xf numFmtId="166" fontId="18" fillId="41" borderId="0" xfId="0" applyNumberFormat="1" applyFont="1" applyFill="1" applyAlignment="1">
      <alignment horizontal="center"/>
    </xf>
    <xf numFmtId="4" fontId="15" fillId="41" borderId="0" xfId="0" applyNumberFormat="1" applyFont="1" applyFill="1" applyAlignment="1">
      <alignment horizontal="center"/>
    </xf>
    <xf numFmtId="0" fontId="29" fillId="41" borderId="0" xfId="0" applyFont="1" applyFill="1" applyAlignment="1">
      <alignment horizontal="center" vertical="center"/>
    </xf>
    <xf numFmtId="4" fontId="25" fillId="41" borderId="0" xfId="0" applyNumberFormat="1" applyFont="1" applyFill="1" applyAlignment="1">
      <alignment horizontal="center" vertical="center"/>
    </xf>
    <xf numFmtId="4" fontId="25" fillId="41" borderId="0" xfId="0" applyNumberFormat="1" applyFont="1" applyFill="1" applyAlignment="1">
      <alignment horizontal="center"/>
    </xf>
    <xf numFmtId="0" fontId="19" fillId="41" borderId="0" xfId="0" applyFont="1" applyFill="1" applyAlignment="1">
      <alignment horizontal="center" vertical="center"/>
    </xf>
    <xf numFmtId="4" fontId="26" fillId="41" borderId="0" xfId="0" applyNumberFormat="1" applyFont="1" applyFill="1" applyBorder="1" applyAlignment="1">
      <alignment horizontal="center"/>
    </xf>
    <xf numFmtId="166" fontId="1" fillId="41" borderId="0" xfId="0" applyNumberFormat="1" applyFont="1" applyFill="1" applyAlignment="1">
      <alignment horizontal="right"/>
    </xf>
    <xf numFmtId="0" fontId="9" fillId="41" borderId="0" xfId="0" applyFont="1" applyFill="1" applyAlignment="1">
      <alignment horizontal="center"/>
    </xf>
    <xf numFmtId="165" fontId="1" fillId="41" borderId="0" xfId="0" applyNumberFormat="1" applyFont="1" applyFill="1" applyBorder="1" applyAlignment="1">
      <alignment horizontal="left" vertical="center"/>
    </xf>
    <xf numFmtId="165" fontId="24" fillId="41" borderId="0" xfId="0" applyNumberFormat="1" applyFont="1" applyFill="1" applyAlignment="1">
      <alignment horizontal="center" vertical="center" wrapText="1"/>
    </xf>
    <xf numFmtId="0" fontId="0" fillId="41" borderId="0" xfId="0" applyFill="1" applyAlignment="1">
      <alignment horizontal="center" vertical="center"/>
    </xf>
    <xf numFmtId="164" fontId="20" fillId="41" borderId="0" xfId="0" applyNumberFormat="1" applyFont="1" applyFill="1" applyBorder="1" applyAlignment="1">
      <alignment horizontal="center" vertical="center"/>
    </xf>
    <xf numFmtId="0" fontId="21" fillId="41" borderId="0" xfId="0" applyFont="1" applyFill="1" applyAlignment="1">
      <alignment horizontal="center"/>
    </xf>
    <xf numFmtId="166" fontId="21" fillId="41" borderId="0" xfId="0" applyNumberFormat="1" applyFont="1" applyFill="1" applyAlignment="1">
      <alignment horizontal="center"/>
    </xf>
    <xf numFmtId="165" fontId="25" fillId="41" borderId="0" xfId="0" applyNumberFormat="1" applyFont="1" applyFill="1" applyAlignment="1">
      <alignment horizontal="center" vertical="center" wrapText="1"/>
    </xf>
    <xf numFmtId="165" fontId="23" fillId="41" borderId="0" xfId="0" applyNumberFormat="1" applyFont="1" applyFill="1" applyBorder="1" applyAlignment="1">
      <alignment vertical="center"/>
    </xf>
    <xf numFmtId="165" fontId="33" fillId="41" borderId="0" xfId="0" applyNumberFormat="1" applyFont="1" applyFill="1" applyBorder="1" applyAlignment="1">
      <alignment horizontal="center"/>
    </xf>
    <xf numFmtId="165" fontId="9" fillId="41" borderId="0" xfId="0" applyNumberFormat="1" applyFont="1" applyFill="1" applyAlignment="1">
      <alignment horizontal="left"/>
    </xf>
    <xf numFmtId="166" fontId="14" fillId="5" borderId="0" xfId="0" applyNumberFormat="1" applyFont="1" applyFill="1"/>
    <xf numFmtId="0" fontId="17" fillId="5" borderId="0" xfId="0" applyFont="1" applyFill="1" applyAlignment="1">
      <alignment horizontal="center" wrapText="1"/>
    </xf>
    <xf numFmtId="168" fontId="15" fillId="5" borderId="0" xfId="0" applyNumberFormat="1" applyFont="1" applyFill="1" applyAlignment="1">
      <alignment horizontal="center"/>
    </xf>
    <xf numFmtId="0" fontId="0" fillId="42" borderId="0" xfId="0" applyFill="1"/>
    <xf numFmtId="0" fontId="22" fillId="42" borderId="0" xfId="0" applyFont="1" applyFill="1" applyAlignment="1">
      <alignment horizontal="center" vertical="center"/>
    </xf>
    <xf numFmtId="165" fontId="63" fillId="42" borderId="0" xfId="0" applyNumberFormat="1" applyFont="1" applyFill="1" applyBorder="1" applyAlignment="1">
      <alignment horizontal="center"/>
    </xf>
    <xf numFmtId="0" fontId="27" fillId="5" borderId="0" xfId="0" applyFont="1" applyFill="1" applyAlignment="1">
      <alignment horizontal="center" vertical="center" textRotation="90"/>
    </xf>
    <xf numFmtId="3" fontId="59" fillId="38" borderId="0" xfId="0" applyNumberFormat="1" applyFont="1" applyFill="1" applyAlignment="1">
      <alignment horizontal="center" vertical="center"/>
    </xf>
    <xf numFmtId="0" fontId="25" fillId="38" borderId="0" xfId="0" applyFont="1" applyFill="1" applyAlignment="1">
      <alignment horizontal="center" vertical="center" textRotation="90"/>
    </xf>
    <xf numFmtId="3" fontId="60" fillId="38" borderId="0" xfId="0" applyNumberFormat="1" applyFont="1" applyFill="1" applyAlignment="1">
      <alignment horizontal="center"/>
    </xf>
    <xf numFmtId="3" fontId="59" fillId="37" borderId="0" xfId="0" applyNumberFormat="1" applyFont="1" applyFill="1" applyAlignment="1">
      <alignment horizontal="center" vertical="center"/>
    </xf>
    <xf numFmtId="0" fontId="25" fillId="37" borderId="0" xfId="0" applyFont="1" applyFill="1" applyAlignment="1">
      <alignment horizontal="center" vertical="center" textRotation="90"/>
    </xf>
    <xf numFmtId="3" fontId="60" fillId="37" borderId="0" xfId="0" applyNumberFormat="1" applyFont="1" applyFill="1" applyAlignment="1">
      <alignment horizontal="center"/>
    </xf>
    <xf numFmtId="3" fontId="61" fillId="37" borderId="0" xfId="0" applyNumberFormat="1" applyFont="1" applyFill="1" applyBorder="1" applyAlignment="1">
      <alignment horizontal="center"/>
    </xf>
    <xf numFmtId="4" fontId="25" fillId="5" borderId="0" xfId="0" applyNumberFormat="1" applyFont="1" applyFill="1" applyAlignment="1">
      <alignment horizontal="center" vertical="center" textRotation="90"/>
    </xf>
    <xf numFmtId="165" fontId="24" fillId="5" borderId="0" xfId="0" applyNumberFormat="1" applyFont="1" applyFill="1" applyAlignment="1">
      <alignment horizontal="center" vertical="center" wrapText="1"/>
    </xf>
    <xf numFmtId="165" fontId="0" fillId="5" borderId="0" xfId="0" applyNumberFormat="1" applyFill="1"/>
    <xf numFmtId="165" fontId="7" fillId="5" borderId="0" xfId="0" applyNumberFormat="1" applyFont="1" applyFill="1" applyAlignment="1">
      <alignment horizontal="right"/>
    </xf>
    <xf numFmtId="165" fontId="1" fillId="5" borderId="0" xfId="0" applyNumberFormat="1" applyFont="1" applyFill="1" applyAlignment="1">
      <alignment horizontal="right"/>
    </xf>
    <xf numFmtId="165" fontId="8" fillId="5" borderId="0" xfId="0" applyNumberFormat="1" applyFont="1" applyFill="1" applyAlignment="1">
      <alignment horizontal="right"/>
    </xf>
    <xf numFmtId="165" fontId="6" fillId="5" borderId="0" xfId="0" applyNumberFormat="1" applyFont="1" applyFill="1" applyAlignment="1">
      <alignment horizontal="right"/>
    </xf>
    <xf numFmtId="0" fontId="0" fillId="42" borderId="0" xfId="0" applyNumberFormat="1" applyFont="1" applyFill="1" applyBorder="1" applyAlignment="1"/>
    <xf numFmtId="0" fontId="5" fillId="42" borderId="0" xfId="0" applyFont="1" applyFill="1"/>
    <xf numFmtId="0" fontId="3" fillId="42" borderId="0" xfId="0" applyFont="1" applyFill="1"/>
    <xf numFmtId="1" fontId="60" fillId="42" borderId="0" xfId="0" applyNumberFormat="1" applyFont="1" applyFill="1" applyBorder="1" applyAlignment="1">
      <alignment horizontal="center"/>
    </xf>
    <xf numFmtId="0" fontId="0" fillId="43" borderId="0" xfId="0" applyFill="1"/>
    <xf numFmtId="3" fontId="62" fillId="5" borderId="0" xfId="0" applyNumberFormat="1" applyFont="1" applyFill="1" applyAlignment="1">
      <alignment horizontal="center" vertical="center"/>
    </xf>
    <xf numFmtId="3" fontId="62" fillId="5" borderId="0" xfId="0" applyNumberFormat="1" applyFont="1" applyFill="1" applyBorder="1" applyAlignment="1">
      <alignment horizontal="center" vertical="center"/>
    </xf>
    <xf numFmtId="3" fontId="62" fillId="5" borderId="0" xfId="0" applyNumberFormat="1" applyFont="1" applyFill="1" applyAlignment="1">
      <alignment horizontal="center"/>
    </xf>
    <xf numFmtId="0" fontId="0" fillId="45" borderId="0" xfId="0" applyFill="1"/>
    <xf numFmtId="0" fontId="36" fillId="45" borderId="0" xfId="0" applyFont="1" applyFill="1" applyAlignment="1">
      <alignment horizontal="left" indent="2"/>
    </xf>
    <xf numFmtId="169" fontId="36" fillId="45" borderId="0" xfId="0" applyNumberFormat="1" applyFont="1" applyFill="1" applyAlignment="1">
      <alignment horizontal="right"/>
    </xf>
    <xf numFmtId="169" fontId="36" fillId="45" borderId="0" xfId="0" applyNumberFormat="1" applyFont="1" applyFill="1"/>
    <xf numFmtId="0" fontId="0" fillId="45" borderId="0" xfId="0" applyFill="1" applyAlignment="1">
      <alignment horizontal="center"/>
    </xf>
    <xf numFmtId="165" fontId="1" fillId="45" borderId="0" xfId="0" applyNumberFormat="1" applyFont="1" applyFill="1" applyAlignment="1">
      <alignment horizontal="right"/>
    </xf>
    <xf numFmtId="0" fontId="65" fillId="4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3" fontId="66" fillId="5" borderId="0" xfId="0" applyNumberFormat="1" applyFont="1" applyFill="1" applyAlignment="1">
      <alignment horizontal="center" vertical="center" wrapText="1"/>
    </xf>
    <xf numFmtId="0" fontId="36" fillId="0" borderId="0" xfId="0" applyFont="1" applyFill="1"/>
    <xf numFmtId="0" fontId="36" fillId="5" borderId="0" xfId="0" applyFont="1" applyFill="1" applyAlignment="1">
      <alignment horizontal="left" indent="2"/>
    </xf>
    <xf numFmtId="165" fontId="64" fillId="41" borderId="0" xfId="0" applyNumberFormat="1" applyFont="1" applyFill="1" applyBorder="1" applyAlignment="1">
      <alignment horizontal="center"/>
    </xf>
    <xf numFmtId="3" fontId="62" fillId="5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2" fillId="41" borderId="0" xfId="0" applyFont="1" applyFill="1" applyAlignment="1">
      <alignment horizontal="center" vertical="center" wrapText="1"/>
    </xf>
    <xf numFmtId="4" fontId="28" fillId="5" borderId="0" xfId="0" applyNumberFormat="1" applyFont="1" applyFill="1" applyAlignment="1">
      <alignment horizontal="center" vertical="center" textRotation="90"/>
    </xf>
    <xf numFmtId="165" fontId="30" fillId="41" borderId="0" xfId="0" applyNumberFormat="1" applyFont="1" applyFill="1" applyBorder="1" applyAlignment="1">
      <alignment horizontal="center" vertical="center" wrapText="1"/>
    </xf>
    <xf numFmtId="0" fontId="22" fillId="41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2" fillId="42" borderId="0" xfId="0" applyFont="1" applyFill="1" applyAlignment="1">
      <alignment horizontal="center" vertical="center" wrapText="1"/>
    </xf>
    <xf numFmtId="0" fontId="0" fillId="46" borderId="0" xfId="0" applyFill="1"/>
    <xf numFmtId="0" fontId="0" fillId="47" borderId="0" xfId="0" applyFill="1"/>
    <xf numFmtId="1" fontId="62" fillId="47" borderId="0" xfId="0" applyNumberFormat="1" applyFont="1" applyFill="1" applyAlignment="1">
      <alignment horizontal="center" vertical="center"/>
    </xf>
    <xf numFmtId="0" fontId="19" fillId="41" borderId="0" xfId="0" applyFont="1" applyFill="1"/>
    <xf numFmtId="0" fontId="19" fillId="42" borderId="0" xfId="0" applyFont="1" applyFill="1"/>
    <xf numFmtId="0" fontId="0" fillId="0" borderId="0" xfId="0" applyFont="1" applyFill="1"/>
    <xf numFmtId="0" fontId="0" fillId="0" borderId="0" xfId="0" applyFont="1"/>
    <xf numFmtId="0" fontId="73" fillId="0" borderId="0" xfId="0" applyNumberFormat="1" applyFont="1" applyFill="1" applyBorder="1" applyAlignment="1"/>
    <xf numFmtId="0" fontId="7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3" fontId="62" fillId="5" borderId="0" xfId="0" applyNumberFormat="1" applyFont="1" applyFill="1" applyAlignment="1">
      <alignment horizontal="center" vertical="center" wrapText="1"/>
    </xf>
    <xf numFmtId="0" fontId="27" fillId="41" borderId="0" xfId="0" applyFont="1" applyFill="1" applyAlignment="1">
      <alignment horizontal="center" vertical="center" textRotation="90"/>
    </xf>
    <xf numFmtId="0" fontId="75" fillId="0" borderId="0" xfId="0" applyFont="1" applyAlignment="1">
      <alignment horizontal="left"/>
    </xf>
    <xf numFmtId="0" fontId="78" fillId="0" borderId="0" xfId="0" applyFont="1" applyFill="1" applyBorder="1" applyAlignment="1">
      <alignment vertical="center"/>
    </xf>
    <xf numFmtId="171" fontId="77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indent="2"/>
    </xf>
    <xf numFmtId="170" fontId="79" fillId="0" borderId="0" xfId="63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inden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vertical="center"/>
    </xf>
    <xf numFmtId="0" fontId="76" fillId="0" borderId="0" xfId="0" applyFont="1" applyFill="1" applyBorder="1"/>
    <xf numFmtId="170" fontId="82" fillId="0" borderId="12" xfId="63" applyNumberFormat="1" applyFont="1" applyFill="1" applyBorder="1" applyAlignment="1">
      <alignment horizontal="center" vertical="center"/>
    </xf>
    <xf numFmtId="0" fontId="80" fillId="48" borderId="0" xfId="0" applyFont="1" applyFill="1" applyBorder="1" applyAlignment="1">
      <alignment horizontal="left" vertical="center" indent="1"/>
    </xf>
    <xf numFmtId="0" fontId="78" fillId="0" borderId="12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left" vertical="center" indent="1"/>
    </xf>
    <xf numFmtId="170" fontId="82" fillId="0" borderId="0" xfId="63" applyNumberFormat="1" applyFont="1" applyFill="1" applyBorder="1" applyAlignment="1">
      <alignment horizontal="center" vertical="center"/>
    </xf>
    <xf numFmtId="170" fontId="81" fillId="48" borderId="0" xfId="63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indent="3"/>
    </xf>
    <xf numFmtId="170" fontId="81" fillId="0" borderId="0" xfId="63" applyNumberFormat="1" applyFont="1" applyFill="1" applyBorder="1" applyAlignment="1">
      <alignment horizontal="center" vertical="center"/>
    </xf>
    <xf numFmtId="0" fontId="0" fillId="0" borderId="0" xfId="0"/>
    <xf numFmtId="170" fontId="79" fillId="0" borderId="13" xfId="63" applyNumberFormat="1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left" vertical="center" indent="2"/>
    </xf>
    <xf numFmtId="170" fontId="81" fillId="48" borderId="11" xfId="63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 indent="1"/>
    </xf>
    <xf numFmtId="170" fontId="79" fillId="0" borderId="10" xfId="63" applyNumberFormat="1" applyFont="1" applyFill="1" applyBorder="1" applyAlignment="1">
      <alignment horizontal="center" vertical="center"/>
    </xf>
    <xf numFmtId="0" fontId="80" fillId="48" borderId="11" xfId="0" applyFont="1" applyFill="1" applyBorder="1" applyAlignment="1">
      <alignment horizontal="left" vertical="center" indent="3"/>
    </xf>
    <xf numFmtId="0" fontId="80" fillId="0" borderId="11" xfId="0" applyFont="1" applyFill="1" applyBorder="1" applyAlignment="1">
      <alignment horizontal="left" vertical="center" indent="1"/>
    </xf>
    <xf numFmtId="170" fontId="81" fillId="0" borderId="11" xfId="63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 wrapText="1"/>
    </xf>
    <xf numFmtId="0" fontId="84" fillId="0" borderId="0" xfId="0" applyFont="1"/>
    <xf numFmtId="0" fontId="85" fillId="0" borderId="0" xfId="0" applyFont="1"/>
    <xf numFmtId="0" fontId="85" fillId="0" borderId="0" xfId="0" applyFont="1" applyFill="1"/>
    <xf numFmtId="0" fontId="85" fillId="0" borderId="0" xfId="0" applyFont="1" applyFill="1" applyBorder="1"/>
    <xf numFmtId="0" fontId="86" fillId="0" borderId="0" xfId="0" applyNumberFormat="1" applyFont="1" applyFill="1" applyBorder="1" applyAlignment="1"/>
    <xf numFmtId="0" fontId="85" fillId="0" borderId="0" xfId="0" applyNumberFormat="1" applyFont="1" applyFill="1" applyBorder="1" applyAlignment="1"/>
    <xf numFmtId="0" fontId="87" fillId="0" borderId="0" xfId="0" applyFont="1" applyFill="1" applyBorder="1" applyAlignment="1">
      <alignment horizontal="right" vertical="center" wrapText="1"/>
    </xf>
    <xf numFmtId="3" fontId="85" fillId="0" borderId="0" xfId="0" applyNumberFormat="1" applyFont="1" applyFill="1" applyBorder="1" applyAlignment="1"/>
    <xf numFmtId="4" fontId="85" fillId="0" borderId="0" xfId="0" applyNumberFormat="1" applyFont="1" applyFill="1" applyBorder="1" applyAlignment="1"/>
    <xf numFmtId="0" fontId="88" fillId="0" borderId="0" xfId="0" applyFont="1"/>
    <xf numFmtId="165" fontId="85" fillId="0" borderId="0" xfId="0" applyNumberFormat="1" applyFont="1" applyFill="1"/>
    <xf numFmtId="0" fontId="89" fillId="0" borderId="0" xfId="0" applyFont="1"/>
    <xf numFmtId="0" fontId="90" fillId="0" borderId="0" xfId="0" applyFont="1"/>
    <xf numFmtId="0" fontId="50" fillId="0" borderId="0" xfId="0" applyFont="1"/>
    <xf numFmtId="170" fontId="50" fillId="0" borderId="0" xfId="0" applyNumberFormat="1" applyFont="1"/>
    <xf numFmtId="9" fontId="50" fillId="0" borderId="0" xfId="60" applyFont="1"/>
    <xf numFmtId="0" fontId="84" fillId="0" borderId="0" xfId="0" applyFont="1" applyFill="1"/>
    <xf numFmtId="0" fontId="91" fillId="0" borderId="0" xfId="0" applyNumberFormat="1" applyFont="1" applyFill="1" applyBorder="1" applyAlignment="1"/>
    <xf numFmtId="0" fontId="84" fillId="0" borderId="0" xfId="0" applyNumberFormat="1" applyFont="1" applyFill="1" applyBorder="1" applyAlignment="1"/>
    <xf numFmtId="0" fontId="92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93" fillId="0" borderId="0" xfId="0" applyFont="1" applyFill="1"/>
    <xf numFmtId="170" fontId="94" fillId="0" borderId="0" xfId="0" applyNumberFormat="1" applyFont="1" applyFill="1"/>
    <xf numFmtId="0" fontId="94" fillId="0" borderId="0" xfId="0" applyFont="1" applyFill="1"/>
    <xf numFmtId="0" fontId="95" fillId="0" borderId="0" xfId="0" applyFont="1" applyFill="1"/>
    <xf numFmtId="0" fontId="96" fillId="0" borderId="0" xfId="0" applyFont="1" applyFill="1"/>
    <xf numFmtId="9" fontId="96" fillId="0" borderId="0" xfId="60" applyFont="1" applyFill="1"/>
    <xf numFmtId="0" fontId="96" fillId="0" borderId="0" xfId="0" applyFont="1" applyFill="1" applyBorder="1"/>
    <xf numFmtId="9" fontId="96" fillId="0" borderId="0" xfId="0" applyNumberFormat="1" applyFont="1" applyFill="1" applyBorder="1"/>
    <xf numFmtId="3" fontId="95" fillId="0" borderId="0" xfId="0" applyNumberFormat="1" applyFont="1" applyFill="1" applyBorder="1"/>
    <xf numFmtId="0" fontId="95" fillId="0" borderId="0" xfId="0" applyFont="1" applyFill="1" applyBorder="1"/>
    <xf numFmtId="3" fontId="97" fillId="0" borderId="0" xfId="0" applyNumberFormat="1" applyFont="1" applyFill="1" applyBorder="1" applyAlignment="1"/>
    <xf numFmtId="0" fontId="97" fillId="0" borderId="0" xfId="0" applyNumberFormat="1" applyFont="1" applyFill="1" applyBorder="1" applyAlignment="1"/>
    <xf numFmtId="0" fontId="95" fillId="0" borderId="0" xfId="0" applyNumberFormat="1" applyFont="1" applyFill="1" applyBorder="1" applyAlignment="1"/>
    <xf numFmtId="0" fontId="98" fillId="0" borderId="0" xfId="0" applyFont="1" applyFill="1" applyBorder="1" applyAlignment="1">
      <alignment horizontal="right" vertical="center" wrapText="1"/>
    </xf>
    <xf numFmtId="0" fontId="93" fillId="0" borderId="0" xfId="0" applyNumberFormat="1" applyFont="1" applyFill="1" applyBorder="1" applyAlignment="1"/>
    <xf numFmtId="1" fontId="23" fillId="0" borderId="0" xfId="0" applyNumberFormat="1" applyFont="1" applyFill="1" applyBorder="1" applyAlignment="1">
      <alignment horizontal="center"/>
    </xf>
    <xf numFmtId="4" fontId="93" fillId="0" borderId="0" xfId="0" applyNumberFormat="1" applyFont="1" applyFill="1" applyBorder="1" applyAlignment="1"/>
    <xf numFmtId="0" fontId="93" fillId="0" borderId="0" xfId="0" applyFont="1"/>
    <xf numFmtId="0" fontId="99" fillId="0" borderId="0" xfId="0" applyNumberFormat="1" applyFont="1" applyFill="1" applyBorder="1" applyAlignment="1"/>
    <xf numFmtId="1" fontId="24" fillId="0" borderId="0" xfId="0" applyNumberFormat="1" applyFont="1" applyFill="1" applyBorder="1" applyAlignment="1">
      <alignment horizontal="center"/>
    </xf>
    <xf numFmtId="0" fontId="94" fillId="0" borderId="0" xfId="0" applyFont="1"/>
    <xf numFmtId="4" fontId="94" fillId="0" borderId="0" xfId="0" applyNumberFormat="1" applyFont="1" applyFill="1"/>
    <xf numFmtId="0" fontId="55" fillId="0" borderId="0" xfId="0" applyFont="1" applyBorder="1" applyAlignment="1">
      <alignment horizontal="center" vertical="center"/>
    </xf>
    <xf numFmtId="0" fontId="100" fillId="0" borderId="0" xfId="0" applyFont="1" applyFill="1"/>
    <xf numFmtId="1" fontId="10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2" fontId="94" fillId="0" borderId="0" xfId="0" applyNumberFormat="1" applyFont="1" applyFill="1"/>
    <xf numFmtId="0" fontId="5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6" fillId="40" borderId="0" xfId="0" applyFont="1" applyFill="1" applyAlignment="1">
      <alignment horizontal="center"/>
    </xf>
    <xf numFmtId="0" fontId="66" fillId="39" borderId="0" xfId="0" applyFont="1" applyFill="1" applyBorder="1" applyAlignment="1">
      <alignment horizontal="center" vertical="center"/>
    </xf>
    <xf numFmtId="165" fontId="25" fillId="5" borderId="0" xfId="0" applyNumberFormat="1" applyFont="1" applyFill="1" applyAlignment="1">
      <alignment horizontal="center" vertical="center" textRotation="90"/>
    </xf>
    <xf numFmtId="0" fontId="25" fillId="5" borderId="0" xfId="0" applyFont="1" applyFill="1" applyAlignment="1">
      <alignment horizontal="center" vertical="center" textRotation="90"/>
    </xf>
    <xf numFmtId="0" fontId="32" fillId="41" borderId="0" xfId="0" applyFont="1" applyFill="1" applyAlignment="1">
      <alignment horizontal="center" vertical="center" wrapText="1"/>
    </xf>
    <xf numFmtId="0" fontId="32" fillId="42" borderId="0" xfId="0" applyFont="1" applyFill="1" applyAlignment="1">
      <alignment horizontal="center" vertical="center" wrapText="1"/>
    </xf>
    <xf numFmtId="0" fontId="22" fillId="41" borderId="0" xfId="0" applyFont="1" applyFill="1" applyAlignment="1">
      <alignment horizontal="center" vertical="center"/>
    </xf>
    <xf numFmtId="0" fontId="17" fillId="41" borderId="0" xfId="0" applyFont="1" applyFill="1" applyAlignment="1">
      <alignment horizontal="center" vertical="center" wrapText="1"/>
    </xf>
    <xf numFmtId="170" fontId="66" fillId="5" borderId="0" xfId="0" applyNumberFormat="1" applyFont="1" applyFill="1" applyAlignment="1">
      <alignment horizontal="center"/>
    </xf>
    <xf numFmtId="0" fontId="22" fillId="41" borderId="0" xfId="0" applyFont="1" applyFill="1" applyAlignment="1">
      <alignment horizontal="center" vertical="center" wrapText="1"/>
    </xf>
    <xf numFmtId="170" fontId="66" fillId="41" borderId="0" xfId="0" applyNumberFormat="1" applyFont="1" applyFill="1" applyAlignment="1">
      <alignment horizontal="center"/>
    </xf>
    <xf numFmtId="0" fontId="60" fillId="41" borderId="0" xfId="0" applyFont="1" applyFill="1" applyAlignment="1">
      <alignment horizontal="center"/>
    </xf>
    <xf numFmtId="4" fontId="31" fillId="5" borderId="0" xfId="0" applyNumberFormat="1" applyFont="1" applyFill="1" applyBorder="1" applyAlignment="1">
      <alignment horizontal="center" vertical="center" textRotation="90"/>
    </xf>
    <xf numFmtId="4" fontId="28" fillId="5" borderId="0" xfId="0" applyNumberFormat="1" applyFont="1" applyFill="1" applyAlignment="1">
      <alignment horizontal="center" vertical="center" textRotation="90"/>
    </xf>
    <xf numFmtId="165" fontId="30" fillId="41" borderId="0" xfId="0" applyNumberFormat="1" applyFont="1" applyFill="1" applyBorder="1" applyAlignment="1">
      <alignment horizontal="center" vertical="center" wrapText="1"/>
    </xf>
    <xf numFmtId="0" fontId="66" fillId="44" borderId="0" xfId="0" applyFont="1" applyFill="1" applyAlignment="1">
      <alignment horizontal="center"/>
    </xf>
    <xf numFmtId="0" fontId="68" fillId="45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3" fontId="69" fillId="5" borderId="0" xfId="0" applyNumberFormat="1" applyFont="1" applyFill="1" applyAlignment="1">
      <alignment horizontal="center"/>
    </xf>
    <xf numFmtId="0" fontId="67" fillId="45" borderId="0" xfId="0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65" fillId="42" borderId="0" xfId="0" applyNumberFormat="1" applyFont="1" applyFill="1" applyBorder="1" applyAlignment="1">
      <alignment horizontal="center" vertical="center"/>
    </xf>
    <xf numFmtId="165" fontId="64" fillId="42" borderId="0" xfId="0" applyNumberFormat="1" applyFont="1" applyFill="1" applyBorder="1" applyAlignment="1">
      <alignment horizontal="center"/>
    </xf>
    <xf numFmtId="0" fontId="60" fillId="4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02" fillId="0" borderId="0" xfId="0" applyFont="1" applyAlignment="1">
      <alignment horizontal="center"/>
    </xf>
    <xf numFmtId="0" fontId="83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center" vertical="center" wrapText="1"/>
    </xf>
  </cellXfs>
  <cellStyles count="64">
    <cellStyle name="20% - Énfasis1 2" xfId="37" xr:uid="{00000000-0005-0000-0000-000000000000}"/>
    <cellStyle name="20% - Énfasis2 2" xfId="41" xr:uid="{00000000-0005-0000-0000-000001000000}"/>
    <cellStyle name="20% - Énfasis3 2" xfId="45" xr:uid="{00000000-0005-0000-0000-000002000000}"/>
    <cellStyle name="20% - Énfasis4 2" xfId="49" xr:uid="{00000000-0005-0000-0000-000003000000}"/>
    <cellStyle name="20% - Énfasis5 2" xfId="53" xr:uid="{00000000-0005-0000-0000-000004000000}"/>
    <cellStyle name="20% - Énfasis6 2" xfId="57" xr:uid="{00000000-0005-0000-0000-000005000000}"/>
    <cellStyle name="40% - Énfasis1 2" xfId="38" xr:uid="{00000000-0005-0000-0000-000006000000}"/>
    <cellStyle name="40% - Énfasis2 2" xfId="42" xr:uid="{00000000-0005-0000-0000-000007000000}"/>
    <cellStyle name="40% - Énfasis3 2" xfId="46" xr:uid="{00000000-0005-0000-0000-000008000000}"/>
    <cellStyle name="40% - Énfasis4 2" xfId="50" xr:uid="{00000000-0005-0000-0000-000009000000}"/>
    <cellStyle name="40% - Énfasis5 2" xfId="54" xr:uid="{00000000-0005-0000-0000-00000A000000}"/>
    <cellStyle name="40% - Énfasis6 2" xfId="58" xr:uid="{00000000-0005-0000-0000-00000B000000}"/>
    <cellStyle name="60% - Énfasis1 2" xfId="39" xr:uid="{00000000-0005-0000-0000-00000C000000}"/>
    <cellStyle name="60% - Énfasis2 2" xfId="43" xr:uid="{00000000-0005-0000-0000-00000D000000}"/>
    <cellStyle name="60% - Énfasis3 2" xfId="47" xr:uid="{00000000-0005-0000-0000-00000E000000}"/>
    <cellStyle name="60% - Énfasis4 2" xfId="51" xr:uid="{00000000-0005-0000-0000-00000F000000}"/>
    <cellStyle name="60% - Énfasis5 2" xfId="55" xr:uid="{00000000-0005-0000-0000-000010000000}"/>
    <cellStyle name="60% - Énfasis6 2" xfId="59" xr:uid="{00000000-0005-0000-0000-000011000000}"/>
    <cellStyle name="Bueno 2" xfId="25" xr:uid="{00000000-0005-0000-0000-000012000000}"/>
    <cellStyle name="Cálculo 2" xfId="30" xr:uid="{00000000-0005-0000-0000-000013000000}"/>
    <cellStyle name="Celda de comprobación 2" xfId="32" xr:uid="{00000000-0005-0000-0000-000014000000}"/>
    <cellStyle name="Celda vinculada 2" xfId="31" xr:uid="{00000000-0005-0000-0000-000015000000}"/>
    <cellStyle name="Encabezado 1 2" xfId="21" xr:uid="{00000000-0005-0000-0000-000016000000}"/>
    <cellStyle name="Encabezado 4 2" xfId="24" xr:uid="{00000000-0005-0000-0000-000017000000}"/>
    <cellStyle name="Énfasis1 2" xfId="36" xr:uid="{00000000-0005-0000-0000-000018000000}"/>
    <cellStyle name="Énfasis2 2" xfId="40" xr:uid="{00000000-0005-0000-0000-000019000000}"/>
    <cellStyle name="Énfasis3 2" xfId="44" xr:uid="{00000000-0005-0000-0000-00001A000000}"/>
    <cellStyle name="Énfasis4 2" xfId="48" xr:uid="{00000000-0005-0000-0000-00001B000000}"/>
    <cellStyle name="Énfasis5 2" xfId="52" xr:uid="{00000000-0005-0000-0000-00001C000000}"/>
    <cellStyle name="Énfasis6 2" xfId="56" xr:uid="{00000000-0005-0000-0000-00001D000000}"/>
    <cellStyle name="Entrada 2" xfId="28" xr:uid="{00000000-0005-0000-0000-00001E000000}"/>
    <cellStyle name="Incorrecto 2" xfId="26" xr:uid="{00000000-0005-0000-0000-00001F000000}"/>
    <cellStyle name="Millares 2" xfId="18" xr:uid="{00000000-0005-0000-0000-000020000000}"/>
    <cellStyle name="Millares 2 2" xfId="62" xr:uid="{00000000-0005-0000-0000-000021000000}"/>
    <cellStyle name="Millares 3" xfId="17" xr:uid="{00000000-0005-0000-0000-000022000000}"/>
    <cellStyle name="Millares 3 2" xfId="61" xr:uid="{00000000-0005-0000-0000-000023000000}"/>
    <cellStyle name="Millares 4" xfId="63" xr:uid="{00000000-0005-0000-0000-000024000000}"/>
    <cellStyle name="Neutral 2" xfId="27" xr:uid="{00000000-0005-0000-0000-000025000000}"/>
    <cellStyle name="Normal" xfId="0" builtinId="0"/>
    <cellStyle name="Normal 2" xfId="2" xr:uid="{00000000-0005-0000-0000-000027000000}"/>
    <cellStyle name="Normal 2 2" xfId="10" xr:uid="{00000000-0005-0000-0000-000028000000}"/>
    <cellStyle name="Normal 2 3" xfId="12" xr:uid="{00000000-0005-0000-0000-000029000000}"/>
    <cellStyle name="Normal 3" xfId="9" xr:uid="{00000000-0005-0000-0000-00002A000000}"/>
    <cellStyle name="Normal 3 2" xfId="13" xr:uid="{00000000-0005-0000-0000-00002B000000}"/>
    <cellStyle name="Normal 3 3" xfId="14" xr:uid="{00000000-0005-0000-0000-00002C000000}"/>
    <cellStyle name="Normal 3 3 2" xfId="16" xr:uid="{00000000-0005-0000-0000-00002D000000}"/>
    <cellStyle name="Normal 3 4" xfId="15" xr:uid="{00000000-0005-0000-0000-00002E000000}"/>
    <cellStyle name="Normal 4" xfId="19" xr:uid="{00000000-0005-0000-0000-00002F000000}"/>
    <cellStyle name="Normal 445" xfId="8" xr:uid="{00000000-0005-0000-0000-000030000000}"/>
    <cellStyle name="Normal 504" xfId="7" xr:uid="{00000000-0005-0000-0000-000031000000}"/>
    <cellStyle name="Normal 6" xfId="11" xr:uid="{00000000-0005-0000-0000-000032000000}"/>
    <cellStyle name="Normal 770" xfId="3" xr:uid="{00000000-0005-0000-0000-000033000000}"/>
    <cellStyle name="Normal 771" xfId="5" xr:uid="{00000000-0005-0000-0000-000034000000}"/>
    <cellStyle name="Normal 796" xfId="4" xr:uid="{00000000-0005-0000-0000-000035000000}"/>
    <cellStyle name="Normal 797" xfId="6" xr:uid="{00000000-0005-0000-0000-000036000000}"/>
    <cellStyle name="Notas" xfId="1" builtinId="10" customBuiltin="1"/>
    <cellStyle name="Porcentaje" xfId="60" builtinId="5"/>
    <cellStyle name="Salida 2" xfId="29" xr:uid="{00000000-0005-0000-0000-000039000000}"/>
    <cellStyle name="Texto de advertencia 2" xfId="33" xr:uid="{00000000-0005-0000-0000-00003A000000}"/>
    <cellStyle name="Texto explicativo 2" xfId="34" xr:uid="{00000000-0005-0000-0000-00003B000000}"/>
    <cellStyle name="Título 2 2" xfId="22" xr:uid="{00000000-0005-0000-0000-00003C000000}"/>
    <cellStyle name="Título 3 2" xfId="23" xr:uid="{00000000-0005-0000-0000-00003D000000}"/>
    <cellStyle name="Título 4" xfId="20" xr:uid="{00000000-0005-0000-0000-00003E000000}"/>
    <cellStyle name="Total 2" xfId="35" xr:uid="{00000000-0005-0000-0000-00003F000000}"/>
  </cellStyles>
  <dxfs count="0"/>
  <tableStyles count="0" defaultTableStyle="TableStyleMedium2" defaultPivotStyle="PivotStyleLight16"/>
  <colors>
    <mruColors>
      <color rgb="FFE6EEEE"/>
      <color rgb="FFE7EDDB"/>
      <color rgb="FF20517E"/>
      <color rgb="FFF8F3FB"/>
      <color rgb="FF3C1A56"/>
      <color rgb="FFF0EDE0"/>
      <color rgb="FFDBE4CA"/>
      <color rgb="FFCAD7B1"/>
      <color rgb="FF3C4725"/>
      <color rgb="FFDC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2707861736906E-2"/>
          <c:y val="5.2380952380952382E-2"/>
          <c:w val="0.86731920325734857"/>
          <c:h val="0.6303282031785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Reporte!$T$30</c:f>
              <c:strCache>
                <c:ptCount val="1"/>
                <c:pt idx="0">
                  <c:v>Importaciones de Pemex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(Reporte!$T$31,Reporte!$T$31)</c:f>
              <c:numCache>
                <c:formatCode>#,##0</c:formatCode>
                <c:ptCount val="2"/>
                <c:pt idx="0">
                  <c:v>1066.5936819997301</c:v>
                </c:pt>
                <c:pt idx="1">
                  <c:v>1066.5936819997301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3-4F14-AC72-E7A33E11E447}"/>
            </c:ext>
          </c:extLst>
        </c:ser>
        <c:ser>
          <c:idx val="1"/>
          <c:order val="1"/>
          <c:tx>
            <c:strRef>
              <c:f>Reporte!$O$39:$Q$39</c:f>
              <c:strCache>
                <c:ptCount val="3"/>
                <c:pt idx="0">
                  <c:v>Importaciones no realizadas por Pemex4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(Reporte!$O$40,Reporte!$O$40)</c:f>
              <c:numCache>
                <c:formatCode>#,##0</c:formatCode>
                <c:ptCount val="2"/>
                <c:pt idx="0">
                  <c:v>4367.4063180002704</c:v>
                </c:pt>
                <c:pt idx="1">
                  <c:v>4367.4063180002704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3-4F14-AC72-E7A33E11E447}"/>
            </c:ext>
          </c:extLst>
        </c:ser>
        <c:ser>
          <c:idx val="3"/>
          <c:order val="2"/>
          <c:tx>
            <c:strRef>
              <c:f>Reporte!$V$44</c:f>
              <c:strCache>
                <c:ptCount val="1"/>
                <c:pt idx="0">
                  <c:v>Empaque y exportaciones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Reporte!$W$45</c:f>
              <c:numCache>
                <c:formatCode>#,##0</c:formatCode>
                <c:ptCount val="1"/>
                <c:pt idx="0">
                  <c:v>5.9748810000000399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3-4F14-AC72-E7A33E11E447}"/>
            </c:ext>
          </c:extLst>
        </c:ser>
        <c:ser>
          <c:idx val="4"/>
          <c:order val="3"/>
          <c:tx>
            <c:strRef>
              <c:f>Reporte!$T$26</c:f>
              <c:strCache>
                <c:ptCount val="1"/>
                <c:pt idx="0">
                  <c:v>Gas de campos a ductos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Reporte!$T$27</c:f>
              <c:numCache>
                <c:formatCode>#,##0</c:formatCode>
                <c:ptCount val="1"/>
                <c:pt idx="0">
                  <c:v>324.99505399999998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3-4F14-AC72-E7A33E11E447}"/>
            </c:ext>
          </c:extLst>
        </c:ser>
        <c:ser>
          <c:idx val="5"/>
          <c:order val="4"/>
          <c:tx>
            <c:strRef>
              <c:f>Reporte!$W$13</c:f>
              <c:strCache>
                <c:ptCount val="1"/>
                <c:pt idx="0">
                  <c:v>Producción de Gas seco1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Reporte!$W$14</c:f>
              <c:numCache>
                <c:formatCode>#,##0</c:formatCode>
                <c:ptCount val="1"/>
                <c:pt idx="0">
                  <c:v>2308.400936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3-4F14-AC72-E7A33E11E447}"/>
            </c:ext>
          </c:extLst>
        </c:ser>
        <c:ser>
          <c:idx val="6"/>
          <c:order val="5"/>
          <c:tx>
            <c:strRef>
              <c:f>Reporte!$AC$15</c:f>
              <c:strCache>
                <c:ptCount val="1"/>
                <c:pt idx="0">
                  <c:v>Producción disponible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Reporte!$AB$16:$AC$16</c:f>
              <c:numCache>
                <c:formatCode>#,##0</c:formatCode>
                <c:ptCount val="2"/>
                <c:pt idx="1">
                  <c:v>627.55845996551966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E3-4F14-AC72-E7A33E11E447}"/>
            </c:ext>
          </c:extLst>
        </c:ser>
        <c:ser>
          <c:idx val="2"/>
          <c:order val="6"/>
          <c:tx>
            <c:strRef>
              <c:f>Reporte!$V$40</c:f>
              <c:strCache>
                <c:ptCount val="1"/>
                <c:pt idx="0">
                  <c:v>Consumo de Pemex</c:v>
                </c:pt>
              </c:strCache>
            </c:strRef>
          </c:tx>
          <c:spPr>
            <a:solidFill>
              <a:schemeClr val="lt1"/>
            </a:solidFill>
            <a:ln w="1270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Reporte!$V$41:$W$41</c:f>
              <c:numCache>
                <c:formatCode>#,##0</c:formatCode>
                <c:ptCount val="2"/>
                <c:pt idx="1">
                  <c:v>1823.18218799999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E3-4F14-AC72-E7A33E11E447}"/>
            </c:ext>
          </c:extLst>
        </c:ser>
        <c:ser>
          <c:idx val="7"/>
          <c:order val="7"/>
          <c:tx>
            <c:strRef>
              <c:f>Reporte!$AG$8</c:f>
              <c:strCache>
                <c:ptCount val="1"/>
                <c:pt idx="0">
                  <c:v>Diferencia Estadística</c:v>
                </c:pt>
              </c:strCache>
            </c:strRef>
          </c:tx>
          <c:spPr>
            <a:solidFill>
              <a:schemeClr val="lt1"/>
            </a:solidFill>
            <a:ln w="1270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  <c:invertIfNegative val="0"/>
          <c:dLbls>
            <c:dLbl>
              <c:idx val="1"/>
              <c:layout>
                <c:manualLayout>
                  <c:x val="7.4074757320956178E-3"/>
                  <c:y val="-2.423850250482255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91-4E7A-B84E-3D73150048D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Reporte!$AF$9:$AG$9</c:f>
              <c:numCache>
                <c:formatCode>0.00</c:formatCode>
                <c:ptCount val="2"/>
                <c:pt idx="1">
                  <c:v>176.68046103449024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E3-4F14-AC72-E7A33E11E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863679"/>
        <c:axId val="417548831"/>
      </c:barChart>
      <c:catAx>
        <c:axId val="352863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endParaRPr lang="es-MX"/>
          </a:p>
        </c:txPr>
        <c:crossAx val="417548831"/>
        <c:crosses val="autoZero"/>
        <c:auto val="1"/>
        <c:lblAlgn val="ctr"/>
        <c:lblOffset val="100"/>
        <c:noMultiLvlLbl val="0"/>
      </c:catAx>
      <c:valAx>
        <c:axId val="417548831"/>
        <c:scaling>
          <c:orientation val="minMax"/>
          <c:max val="8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endParaRPr lang="es-MX"/>
          </a:p>
        </c:txPr>
        <c:crossAx val="352863679"/>
        <c:crosses val="autoZero"/>
        <c:crossBetween val="between"/>
        <c:majorUnit val="1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63863201107502E-3"/>
          <c:y val="0.77202324709411319"/>
          <c:w val="0.98741077093704954"/>
          <c:h val="0.199405324334458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89076749829499"/>
          <c:y val="4.9554353174247445E-2"/>
          <c:w val="0.43645046907960477"/>
          <c:h val="0.7143722875942129"/>
        </c:manualLayout>
      </c:layout>
      <c:doughnutChart>
        <c:varyColors val="1"/>
        <c:ser>
          <c:idx val="1"/>
          <c:order val="0"/>
          <c:tx>
            <c:v>MMpcd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FD-401A-AB99-2B5332279DB1}"/>
              </c:ext>
            </c:extLst>
          </c:dPt>
          <c:dPt>
            <c:idx val="1"/>
            <c:bubble3D val="0"/>
            <c:explosion val="25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FD-401A-AB99-2B5332279DB1}"/>
              </c:ext>
            </c:extLst>
          </c:dPt>
          <c:dLbls>
            <c:dLbl>
              <c:idx val="0"/>
              <c:layout>
                <c:manualLayout>
                  <c:x val="6.6618171198018272E-2"/>
                  <c:y val="-7.2506538925826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D-401A-AB99-2B5332279DB1}"/>
                </c:ext>
              </c:extLst>
            </c:dLbl>
            <c:dLbl>
              <c:idx val="1"/>
              <c:layout>
                <c:manualLayout>
                  <c:x val="-7.3447311205698307E-2"/>
                  <c:y val="6.77536019260063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D-401A-AB99-2B5332279D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No asociado</c:v>
              </c:pt>
              <c:pt idx="1">
                <c:v>Asociado</c:v>
              </c:pt>
            </c:strLit>
          </c:cat>
          <c:val>
            <c:numRef>
              <c:f>(Reporte!$B$19,Reporte!$B$24)</c:f>
              <c:numCache>
                <c:formatCode>#,##0_ ;\-#,##0\ </c:formatCode>
                <c:ptCount val="2"/>
                <c:pt idx="0">
                  <c:v>998.42896199999996</c:v>
                </c:pt>
                <c:pt idx="1">
                  <c:v>3845.842087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FD-401A-AB99-2B5332279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68755646056163"/>
          <c:y val="7.5131096233684067E-2"/>
          <c:w val="0.56127527511570807"/>
          <c:h val="0.85023016629141457"/>
        </c:manualLayout>
      </c:layout>
      <c:doughnut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4-40BE-9523-44C2FBDC4F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4-40BE-9523-44C2FBDC4F29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4-40BE-9523-44C2FBDC4F29}"/>
              </c:ext>
            </c:extLst>
          </c:dPt>
          <c:dLbls>
            <c:dLbl>
              <c:idx val="0"/>
              <c:layout>
                <c:manualLayout>
                  <c:x val="0.15601442633284845"/>
                  <c:y val="-3.7340510979633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B4-40BE-9523-44C2FBDC4F29}"/>
                </c:ext>
              </c:extLst>
            </c:dLbl>
            <c:dLbl>
              <c:idx val="1"/>
              <c:layout>
                <c:manualLayout>
                  <c:x val="-9.9170486697520172E-3"/>
                  <c:y val="6.61876376948345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35154519334106"/>
                      <c:h val="0.23341209004827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5B4-40BE-9523-44C2FBDC4F29}"/>
                </c:ext>
              </c:extLst>
            </c:dLbl>
            <c:dLbl>
              <c:idx val="2"/>
              <c:layout>
                <c:manualLayout>
                  <c:x val="-0.17369359638690102"/>
                  <c:y val="6.97118554193897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Rockwell" panose="02060603020205020403" pitchFamily="18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75944909533571"/>
                      <c:h val="0.27711851993614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5B4-40BE-9523-44C2FBDC4F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(Reporte!$V$40,Reporte!$V$44,Reporte!$N$36)</c:f>
              <c:strCache>
                <c:ptCount val="3"/>
                <c:pt idx="0">
                  <c:v>Consumo de Pemex</c:v>
                </c:pt>
                <c:pt idx="1">
                  <c:v>Empaque y exportaciones</c:v>
                </c:pt>
                <c:pt idx="2">
                  <c:v>Oferta de Pemex</c:v>
                </c:pt>
              </c:strCache>
            </c:strRef>
          </c:cat>
          <c:val>
            <c:numRef>
              <c:f>(Reporte!$W$41,Reporte!$W$45,Reporte!$O$37)</c:f>
              <c:numCache>
                <c:formatCode>#,##0</c:formatCode>
                <c:ptCount val="3"/>
                <c:pt idx="0">
                  <c:v>1823.18218799999</c:v>
                </c:pt>
                <c:pt idx="1">
                  <c:v>5.9748810000000399</c:v>
                </c:pt>
                <c:pt idx="2">
                  <c:v>1694.1521419652499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B4-40BE-9523-44C2FBDC4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156084656084678E-4"/>
          <c:y val="6.7879012345679016E-2"/>
          <c:w val="0.99957843915343902"/>
          <c:h val="0.68747592592592588"/>
        </c:manualLayout>
      </c:layout>
      <c:lineChart>
        <c:grouping val="standard"/>
        <c:varyColors val="0"/>
        <c:ser>
          <c:idx val="0"/>
          <c:order val="0"/>
          <c:tx>
            <c:strRef>
              <c:f>Tabla!$A$26</c:f>
              <c:strCache>
                <c:ptCount val="1"/>
                <c:pt idx="0">
                  <c:v>Importaciones en el gas disponible descontando la demanda de Pemex</c:v>
                </c:pt>
              </c:strCache>
            </c:strRef>
          </c:tx>
          <c:spPr>
            <a:ln w="63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 w="6350"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Tabla!$B$9:$AC$9</c:f>
              <c:strCache>
                <c:ptCount val="2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</c:strCache>
            </c:strRef>
          </c:cat>
          <c:val>
            <c:numRef>
              <c:f>Tabla!$B$26:$AC$26</c:f>
              <c:numCache>
                <c:formatCode>0%</c:formatCode>
                <c:ptCount val="28"/>
                <c:pt idx="0">
                  <c:v>0.2960075286738782</c:v>
                </c:pt>
                <c:pt idx="1">
                  <c:v>0.28932109041573217</c:v>
                </c:pt>
                <c:pt idx="2">
                  <c:v>0.29177641348879846</c:v>
                </c:pt>
                <c:pt idx="3">
                  <c:v>0.33610297222869895</c:v>
                </c:pt>
                <c:pt idx="4">
                  <c:v>0.31804597887424418</c:v>
                </c:pt>
                <c:pt idx="5">
                  <c:v>0.34918159197909543</c:v>
                </c:pt>
                <c:pt idx="6">
                  <c:v>0.40296465844131185</c:v>
                </c:pt>
                <c:pt idx="7">
                  <c:v>0.4809626083059832</c:v>
                </c:pt>
                <c:pt idx="8">
                  <c:v>0.53654481109154972</c:v>
                </c:pt>
                <c:pt idx="9">
                  <c:v>0.57747150295784122</c:v>
                </c:pt>
                <c:pt idx="10">
                  <c:v>0.66347891461715969</c:v>
                </c:pt>
                <c:pt idx="11">
                  <c:v>0.75341439399328414</c:v>
                </c:pt>
                <c:pt idx="12">
                  <c:v>0.85176501181015141</c:v>
                </c:pt>
                <c:pt idx="13">
                  <c:v>0.87897966403261552</c:v>
                </c:pt>
                <c:pt idx="14">
                  <c:v>0.87517853027011228</c:v>
                </c:pt>
                <c:pt idx="15">
                  <c:v>0.8695459100065186</c:v>
                </c:pt>
                <c:pt idx="16">
                  <c:v>0.86275317023297193</c:v>
                </c:pt>
                <c:pt idx="17">
                  <c:v>0.87691588532086095</c:v>
                </c:pt>
                <c:pt idx="18">
                  <c:v>0.88592873071545286</c:v>
                </c:pt>
                <c:pt idx="19">
                  <c:v>0.86967418320443879</c:v>
                </c:pt>
                <c:pt idx="20">
                  <c:v>0.88611492513788981</c:v>
                </c:pt>
                <c:pt idx="21">
                  <c:v>0.8758082578259021</c:v>
                </c:pt>
                <c:pt idx="22">
                  <c:v>0.88617621472815378</c:v>
                </c:pt>
                <c:pt idx="23">
                  <c:v>0.89354101252461171</c:v>
                </c:pt>
                <c:pt idx="24">
                  <c:v>0.87709031449073027</c:v>
                </c:pt>
                <c:pt idx="25">
                  <c:v>0.88129130788799603</c:v>
                </c:pt>
                <c:pt idx="26">
                  <c:v>0.89024716150290595</c:v>
                </c:pt>
                <c:pt idx="27">
                  <c:v>0.89646912355785657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C2-46F5-A61C-08B3BBD6B2D2}"/>
            </c:ext>
          </c:extLst>
        </c:ser>
        <c:ser>
          <c:idx val="1"/>
          <c:order val="1"/>
          <c:tx>
            <c:strRef>
              <c:f>Tabla!$A$27</c:f>
              <c:strCache>
                <c:ptCount val="1"/>
                <c:pt idx="0">
                  <c:v>Importaciones en el gas disponible total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Tabla!$B$9:$AC$9</c:f>
              <c:strCache>
                <c:ptCount val="2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</c:strCache>
            </c:strRef>
          </c:cat>
          <c:val>
            <c:numRef>
              <c:f>Tabla!$B$27:$AC$27</c:f>
              <c:numCache>
                <c:formatCode>0%</c:formatCode>
                <c:ptCount val="28"/>
                <c:pt idx="0">
                  <c:v>0.17602095872015466</c:v>
                </c:pt>
                <c:pt idx="1">
                  <c:v>0.1785882979886988</c:v>
                </c:pt>
                <c:pt idx="2">
                  <c:v>0.18179465610025547</c:v>
                </c:pt>
                <c:pt idx="3">
                  <c:v>0.21356940181389547</c:v>
                </c:pt>
                <c:pt idx="4">
                  <c:v>0.20191906323926556</c:v>
                </c:pt>
                <c:pt idx="5">
                  <c:v>0.22573491422296679</c:v>
                </c:pt>
                <c:pt idx="6">
                  <c:v>0.26658947464936511</c:v>
                </c:pt>
                <c:pt idx="7">
                  <c:v>0.31632959510475461</c:v>
                </c:pt>
                <c:pt idx="8">
                  <c:v>0.35905137194166908</c:v>
                </c:pt>
                <c:pt idx="9">
                  <c:v>0.39441987527336231</c:v>
                </c:pt>
                <c:pt idx="10">
                  <c:v>0.47020971617080287</c:v>
                </c:pt>
                <c:pt idx="11">
                  <c:v>0.54757642122404748</c:v>
                </c:pt>
                <c:pt idx="12">
                  <c:v>0.61688778604112859</c:v>
                </c:pt>
                <c:pt idx="13">
                  <c:v>0.66391403820844275</c:v>
                </c:pt>
                <c:pt idx="14">
                  <c:v>0.6446148070062091</c:v>
                </c:pt>
                <c:pt idx="15">
                  <c:v>0.65332649277034904</c:v>
                </c:pt>
                <c:pt idx="16">
                  <c:v>0.64277504619985315</c:v>
                </c:pt>
                <c:pt idx="17">
                  <c:v>0.6506333908206301</c:v>
                </c:pt>
                <c:pt idx="18">
                  <c:v>0.65359415195179005</c:v>
                </c:pt>
                <c:pt idx="19">
                  <c:v>0.66253913204459602</c:v>
                </c:pt>
                <c:pt idx="20">
                  <c:v>0.6506333908206301</c:v>
                </c:pt>
                <c:pt idx="21">
                  <c:v>0.65359415195179005</c:v>
                </c:pt>
                <c:pt idx="22">
                  <c:v>0.66253913204459602</c:v>
                </c:pt>
                <c:pt idx="23">
                  <c:v>0.67921603892590854</c:v>
                </c:pt>
                <c:pt idx="24">
                  <c:v>0.68393544209010215</c:v>
                </c:pt>
                <c:pt idx="25">
                  <c:v>0.67548515515435203</c:v>
                </c:pt>
                <c:pt idx="26">
                  <c:v>0.66779054509427138</c:v>
                </c:pt>
                <c:pt idx="27">
                  <c:v>0.6710917405047746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2-46F5-A61C-08B3BBD6B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325711"/>
        <c:axId val="1117572431"/>
      </c:lineChart>
      <c:catAx>
        <c:axId val="164632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900"/>
            </a:pPr>
            <a:endParaRPr lang="es-MX"/>
          </a:p>
        </c:txPr>
        <c:crossAx val="1117572431"/>
        <c:crosses val="autoZero"/>
        <c:auto val="1"/>
        <c:lblAlgn val="ctr"/>
        <c:lblOffset val="100"/>
        <c:noMultiLvlLbl val="0"/>
      </c:catAx>
      <c:valAx>
        <c:axId val="111757243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46325711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97420634920636E-3"/>
          <c:y val="4.7037037037037037E-2"/>
          <c:w val="0.99538025793650797"/>
          <c:h val="0.71713703703703702"/>
        </c:manualLayout>
      </c:layout>
      <c:lineChart>
        <c:grouping val="standard"/>
        <c:varyColors val="0"/>
        <c:ser>
          <c:idx val="0"/>
          <c:order val="0"/>
          <c:tx>
            <c:strRef>
              <c:f>Tabla!$A$11</c:f>
              <c:strCache>
                <c:ptCount val="1"/>
                <c:pt idx="0">
                  <c:v>Producción de gas seco de Pemex</c:v>
                </c:pt>
              </c:strCache>
            </c:strRef>
          </c:tx>
          <c:spPr>
            <a:ln w="63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7.6886904761904766E-3"/>
                  <c:y val="-3.8011805555555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B2-497D-B522-6954CD2C6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Tabla!$B$9:$AC$9</c:f>
              <c:strCache>
                <c:ptCount val="2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</c:strCache>
            </c:strRef>
          </c:cat>
          <c:val>
            <c:numRef>
              <c:f>Tabla!$B$11:$AC$11</c:f>
              <c:numCache>
                <c:formatCode>#,##0_ ;\-#,##0\ </c:formatCode>
                <c:ptCount val="28"/>
                <c:pt idx="0">
                  <c:v>4144.7411092986304</c:v>
                </c:pt>
                <c:pt idx="1">
                  <c:v>4596.7460351315058</c:v>
                </c:pt>
                <c:pt idx="2">
                  <c:v>4879.9492275863013</c:v>
                </c:pt>
                <c:pt idx="3">
                  <c:v>4843.5632041557383</c:v>
                </c:pt>
                <c:pt idx="4">
                  <c:v>4897.3390453479451</c:v>
                </c:pt>
                <c:pt idx="5">
                  <c:v>4930.0033703726021</c:v>
                </c:pt>
                <c:pt idx="6">
                  <c:v>4736.9563399369872</c:v>
                </c:pt>
                <c:pt idx="7">
                  <c:v>4539.3210221557383</c:v>
                </c:pt>
                <c:pt idx="8">
                  <c:v>4430.8415561397269</c:v>
                </c:pt>
                <c:pt idx="9">
                  <c:v>4334.0899990794514</c:v>
                </c:pt>
                <c:pt idx="10">
                  <c:v>4009.9802369178074</c:v>
                </c:pt>
                <c:pt idx="11">
                  <c:v>3540.7379432158468</c:v>
                </c:pt>
                <c:pt idx="12">
                  <c:v>3054.1565393315063</c:v>
                </c:pt>
                <c:pt idx="13">
                  <c:v>2737.9975576931561</c:v>
                </c:pt>
                <c:pt idx="14">
                  <c:v>2809.675616</c:v>
                </c:pt>
                <c:pt idx="15">
                  <c:v>2753.4300980000003</c:v>
                </c:pt>
                <c:pt idx="16">
                  <c:v>2836.0146930000001</c:v>
                </c:pt>
                <c:pt idx="17">
                  <c:v>2780.2814719999997</c:v>
                </c:pt>
                <c:pt idx="18">
                  <c:v>2774.7439140000001</c:v>
                </c:pt>
                <c:pt idx="19">
                  <c:v>2774.4011770000002</c:v>
                </c:pt>
                <c:pt idx="20">
                  <c:v>2747.7849179999998</c:v>
                </c:pt>
                <c:pt idx="21">
                  <c:v>2686.783989</c:v>
                </c:pt>
                <c:pt idx="22">
                  <c:v>2704.076814</c:v>
                </c:pt>
                <c:pt idx="23">
                  <c:v>2675.446884</c:v>
                </c:pt>
                <c:pt idx="24">
                  <c:v>2670.946117</c:v>
                </c:pt>
                <c:pt idx="25">
                  <c:v>2643.2844189999996</c:v>
                </c:pt>
                <c:pt idx="26">
                  <c:v>2701.681024</c:v>
                </c:pt>
                <c:pt idx="27">
                  <c:v>2633.39599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2-497D-B522-6954CD2C6E52}"/>
            </c:ext>
          </c:extLst>
        </c:ser>
        <c:ser>
          <c:idx val="1"/>
          <c:order val="1"/>
          <c:tx>
            <c:strRef>
              <c:f>Tabla!$A$15</c:f>
              <c:strCache>
                <c:ptCount val="1"/>
                <c:pt idx="0">
                  <c:v>Importaciones de gas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9013194444444491E-2"/>
                  <c:y val="-1.7967824074074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B2-497D-B522-6954CD2C6E52}"/>
                </c:ext>
              </c:extLst>
            </c:dLbl>
            <c:dLbl>
              <c:idx val="11"/>
              <c:layout>
                <c:manualLayout>
                  <c:x val="-2.5233432539682538E-2"/>
                  <c:y val="-4.087986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2-497D-B522-6954CD2C6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Tabla!$B$9:$AC$9</c:f>
              <c:strCache>
                <c:ptCount val="2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</c:strCache>
            </c:strRef>
          </c:cat>
          <c:val>
            <c:numRef>
              <c:f>Tabla!$B$15:$AC$15</c:f>
              <c:numCache>
                <c:formatCode>#,##0_ ;\-#,##0\ </c:formatCode>
                <c:ptCount val="28"/>
                <c:pt idx="0">
                  <c:v>905.5</c:v>
                </c:pt>
                <c:pt idx="1">
                  <c:v>1018.4</c:v>
                </c:pt>
                <c:pt idx="2">
                  <c:v>1103.5999999999999</c:v>
                </c:pt>
                <c:pt idx="3">
                  <c:v>1336.1</c:v>
                </c:pt>
                <c:pt idx="4">
                  <c:v>1257.7</c:v>
                </c:pt>
                <c:pt idx="5">
                  <c:v>1458.9</c:v>
                </c:pt>
                <c:pt idx="6">
                  <c:v>1749.4</c:v>
                </c:pt>
                <c:pt idx="7">
                  <c:v>2129.8000000000002</c:v>
                </c:pt>
                <c:pt idx="8">
                  <c:v>2516.6</c:v>
                </c:pt>
                <c:pt idx="9">
                  <c:v>2861.1</c:v>
                </c:pt>
                <c:pt idx="10">
                  <c:v>3609.4602739726029</c:v>
                </c:pt>
                <c:pt idx="11">
                  <c:v>4318.5491803278692</c:v>
                </c:pt>
                <c:pt idx="12">
                  <c:v>4924.1178082191782</c:v>
                </c:pt>
                <c:pt idx="13">
                  <c:v>5409.7232876712333</c:v>
                </c:pt>
                <c:pt idx="14">
                  <c:v>5099</c:v>
                </c:pt>
                <c:pt idx="15">
                  <c:v>5189</c:v>
                </c:pt>
                <c:pt idx="16">
                  <c:v>5103</c:v>
                </c:pt>
                <c:pt idx="17">
                  <c:v>5178</c:v>
                </c:pt>
                <c:pt idx="18">
                  <c:v>5288</c:v>
                </c:pt>
                <c:pt idx="19">
                  <c:v>5447</c:v>
                </c:pt>
                <c:pt idx="20">
                  <c:v>5703</c:v>
                </c:pt>
                <c:pt idx="21">
                  <c:v>5701</c:v>
                </c:pt>
                <c:pt idx="22">
                  <c:v>5852</c:v>
                </c:pt>
                <c:pt idx="23">
                  <c:v>5571</c:v>
                </c:pt>
                <c:pt idx="24">
                  <c:v>5369</c:v>
                </c:pt>
                <c:pt idx="25">
                  <c:v>5402</c:v>
                </c:pt>
                <c:pt idx="26">
                  <c:v>5089</c:v>
                </c:pt>
                <c:pt idx="27">
                  <c:v>5434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B2-497D-B522-6954CD2C6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192031"/>
        <c:axId val="1153304015"/>
      </c:lineChart>
      <c:catAx>
        <c:axId val="205319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3304015"/>
        <c:crosses val="autoZero"/>
        <c:auto val="1"/>
        <c:lblAlgn val="ctr"/>
        <c:lblOffset val="100"/>
        <c:noMultiLvlLbl val="0"/>
      </c:catAx>
      <c:valAx>
        <c:axId val="1153304015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extTo"/>
        <c:crossAx val="205319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39771825396828"/>
          <c:y val="0.92601419753086422"/>
          <c:w val="0.37668472222222221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35099206349206E-2"/>
          <c:y val="2.8095370370370375E-2"/>
          <c:w val="0.97769682539682534"/>
          <c:h val="0.74368680555555555"/>
        </c:manualLayout>
      </c:layout>
      <c:lineChart>
        <c:grouping val="standard"/>
        <c:varyColors val="0"/>
        <c:ser>
          <c:idx val="1"/>
          <c:order val="0"/>
          <c:tx>
            <c:strRef>
              <c:f>Tabla!$A$25</c:f>
              <c:strCache>
                <c:ptCount val="1"/>
                <c:pt idx="0">
                  <c:v>Oferta de gas Pemex</c:v>
                </c:pt>
              </c:strCache>
            </c:strRef>
          </c:tx>
          <c:spPr>
            <a:ln w="6350" cap="rnd" cmpd="sng" algn="ctr">
              <a:solidFill>
                <a:schemeClr val="accent3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Tabla!$B$9:$AC$9</c:f>
              <c:strCache>
                <c:ptCount val="2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</c:strCache>
            </c:strRef>
          </c:cat>
          <c:val>
            <c:numRef>
              <c:f>Tabla!$B$25:$U$25</c:f>
              <c:numCache>
                <c:formatCode>#,##0_ ;\-#,##0\ </c:formatCode>
                <c:ptCount val="20"/>
                <c:pt idx="0">
                  <c:v>2059.5111602253542</c:v>
                </c:pt>
                <c:pt idx="1">
                  <c:v>2414.2093560243588</c:v>
                </c:pt>
                <c:pt idx="2">
                  <c:v>2591.711971915207</c:v>
                </c:pt>
                <c:pt idx="3">
                  <c:v>2562.7870275485943</c:v>
                </c:pt>
                <c:pt idx="4">
                  <c:v>2623.0653916812371</c:v>
                </c:pt>
                <c:pt idx="5">
                  <c:v>2645.1683120592074</c:v>
                </c:pt>
                <c:pt idx="6">
                  <c:v>2516.1304396018008</c:v>
                </c:pt>
                <c:pt idx="7">
                  <c:v>2234.6729841817987</c:v>
                </c:pt>
                <c:pt idx="8">
                  <c:v>2112.1984423728904</c:v>
                </c:pt>
                <c:pt idx="9">
                  <c:v>2034.6754055263405</c:v>
                </c:pt>
                <c:pt idx="10">
                  <c:v>1773.9061572814117</c:v>
                </c:pt>
                <c:pt idx="11">
                  <c:v>1386.0483525104983</c:v>
                </c:pt>
                <c:pt idx="12">
                  <c:v>853.03828583383211</c:v>
                </c:pt>
                <c:pt idx="13">
                  <c:v>744.31791592734112</c:v>
                </c:pt>
                <c:pt idx="14">
                  <c:v>725.76514695056085</c:v>
                </c:pt>
                <c:pt idx="15">
                  <c:v>778.48249895292997</c:v>
                </c:pt>
                <c:pt idx="16">
                  <c:v>811.7864019533697</c:v>
                </c:pt>
                <c:pt idx="17">
                  <c:v>726.66793395338027</c:v>
                </c:pt>
                <c:pt idx="18">
                  <c:v>652.97367195434981</c:v>
                </c:pt>
                <c:pt idx="19">
                  <c:v>816.26514595356957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82-4211-8454-A02615D25346}"/>
            </c:ext>
          </c:extLst>
        </c:ser>
        <c:ser>
          <c:idx val="0"/>
          <c:order val="1"/>
          <c:tx>
            <c:strRef>
              <c:f>Tabla!$A$25</c:f>
              <c:strCache>
                <c:ptCount val="1"/>
                <c:pt idx="0">
                  <c:v>Oferta de gas Pemex</c:v>
                </c:pt>
              </c:strCache>
            </c:strRef>
          </c:tx>
          <c:spPr>
            <a:ln w="19050" cap="rnd" cmpd="sng" algn="ctr">
              <a:solidFill>
                <a:schemeClr val="bg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6350" cap="flat" cmpd="sng" algn="ctr">
                <a:solidFill>
                  <a:srgbClr val="0070C0"/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Tabla!$B$9:$AC$9</c:f>
              <c:strCache>
                <c:ptCount val="2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</c:strCache>
            </c:strRef>
          </c:cat>
          <c:val>
            <c:numRef>
              <c:f>Tabla!$B$25:$AC$25</c:f>
              <c:numCache>
                <c:formatCode>#,##0_ ;\-#,##0\ </c:formatCode>
                <c:ptCount val="28"/>
                <c:pt idx="0">
                  <c:v>2059.5111602253542</c:v>
                </c:pt>
                <c:pt idx="1">
                  <c:v>2414.2093560243588</c:v>
                </c:pt>
                <c:pt idx="2">
                  <c:v>2591.711971915207</c:v>
                </c:pt>
                <c:pt idx="3">
                  <c:v>2562.7870275485943</c:v>
                </c:pt>
                <c:pt idx="4">
                  <c:v>2623.0653916812371</c:v>
                </c:pt>
                <c:pt idx="5">
                  <c:v>2645.1683120592074</c:v>
                </c:pt>
                <c:pt idx="6">
                  <c:v>2516.1304396018008</c:v>
                </c:pt>
                <c:pt idx="7">
                  <c:v>2234.6729841817987</c:v>
                </c:pt>
                <c:pt idx="8">
                  <c:v>2112.1984423728904</c:v>
                </c:pt>
                <c:pt idx="9">
                  <c:v>2034.6754055263405</c:v>
                </c:pt>
                <c:pt idx="10">
                  <c:v>1773.9061572814117</c:v>
                </c:pt>
                <c:pt idx="11">
                  <c:v>1386.0483525104983</c:v>
                </c:pt>
                <c:pt idx="12">
                  <c:v>853.03828583383211</c:v>
                </c:pt>
                <c:pt idx="13">
                  <c:v>744.31791592734112</c:v>
                </c:pt>
                <c:pt idx="14">
                  <c:v>725.76514695056085</c:v>
                </c:pt>
                <c:pt idx="15">
                  <c:v>778.48249895292997</c:v>
                </c:pt>
                <c:pt idx="16">
                  <c:v>811.7864019533697</c:v>
                </c:pt>
                <c:pt idx="17">
                  <c:v>726.66793395338027</c:v>
                </c:pt>
                <c:pt idx="18">
                  <c:v>652.97367195434981</c:v>
                </c:pt>
                <c:pt idx="19">
                  <c:v>816.26514595356957</c:v>
                </c:pt>
                <c:pt idx="20">
                  <c:v>732.95975895852052</c:v>
                </c:pt>
                <c:pt idx="21">
                  <c:v>802.69940096031928</c:v>
                </c:pt>
                <c:pt idx="22">
                  <c:v>751.36643696310989</c:v>
                </c:pt>
                <c:pt idx="23">
                  <c:v>662.78595696001048</c:v>
                </c:pt>
                <c:pt idx="24">
                  <c:v>752.37645496339974</c:v>
                </c:pt>
                <c:pt idx="25">
                  <c:v>723.35608796583074</c:v>
                </c:pt>
                <c:pt idx="26">
                  <c:v>625.76907796461046</c:v>
                </c:pt>
                <c:pt idx="27">
                  <c:v>627.55845996551966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2-4211-8454-A02615D25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6325711"/>
        <c:axId val="1117572431"/>
      </c:lineChart>
      <c:catAx>
        <c:axId val="164632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7572431"/>
        <c:crosses val="autoZero"/>
        <c:auto val="1"/>
        <c:lblAlgn val="ctr"/>
        <c:lblOffset val="100"/>
        <c:noMultiLvlLbl val="0"/>
      </c:catAx>
      <c:valAx>
        <c:axId val="1117572431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extTo"/>
        <c:crossAx val="164632571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7709</xdr:colOff>
      <xdr:row>40</xdr:row>
      <xdr:rowOff>76200</xdr:rowOff>
    </xdr:from>
    <xdr:to>
      <xdr:col>17</xdr:col>
      <xdr:colOff>1431059</xdr:colOff>
      <xdr:row>64</xdr:row>
      <xdr:rowOff>164234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3ED00C-48ED-4973-A88F-50341D8C0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112834</xdr:colOff>
      <xdr:row>16</xdr:row>
      <xdr:rowOff>244717</xdr:rowOff>
    </xdr:from>
    <xdr:to>
      <xdr:col>5</xdr:col>
      <xdr:colOff>114300</xdr:colOff>
      <xdr:row>18</xdr:row>
      <xdr:rowOff>114299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F80C5AE-FFCE-4497-9873-8A0F6F70DA75}"/>
            </a:ext>
          </a:extLst>
        </xdr:cNvPr>
        <xdr:cNvCxnSpPr/>
      </xdr:nvCxnSpPr>
      <xdr:spPr>
        <a:xfrm flipH="1" flipV="1">
          <a:off x="3922834" y="4473817"/>
          <a:ext cx="1466" cy="38393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228601</xdr:colOff>
      <xdr:row>12</xdr:row>
      <xdr:rowOff>126021</xdr:rowOff>
    </xdr:from>
    <xdr:to>
      <xdr:col>6</xdr:col>
      <xdr:colOff>354624</xdr:colOff>
      <xdr:row>12</xdr:row>
      <xdr:rowOff>127487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DB8EE630-A6D4-4C1F-A613-E9D940011351}"/>
            </a:ext>
          </a:extLst>
        </xdr:cNvPr>
        <xdr:cNvCxnSpPr/>
      </xdr:nvCxnSpPr>
      <xdr:spPr>
        <a:xfrm rot="5400000" flipH="1" flipV="1">
          <a:off x="4229467" y="3135555"/>
          <a:ext cx="1466" cy="38319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256442</xdr:colOff>
      <xdr:row>16</xdr:row>
      <xdr:rowOff>117228</xdr:rowOff>
    </xdr:from>
    <xdr:to>
      <xdr:col>6</xdr:col>
      <xdr:colOff>382465</xdr:colOff>
      <xdr:row>16</xdr:row>
      <xdr:rowOff>118694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6FB0C87-FBCA-4D63-BDB3-4B719E21B8E8}"/>
            </a:ext>
          </a:extLst>
        </xdr:cNvPr>
        <xdr:cNvCxnSpPr/>
      </xdr:nvCxnSpPr>
      <xdr:spPr>
        <a:xfrm rot="5400000" flipH="1" flipV="1">
          <a:off x="4257308" y="4155462"/>
          <a:ext cx="1466" cy="38319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126022</xdr:colOff>
      <xdr:row>20</xdr:row>
      <xdr:rowOff>48874</xdr:rowOff>
    </xdr:from>
    <xdr:to>
      <xdr:col>5</xdr:col>
      <xdr:colOff>127488</xdr:colOff>
      <xdr:row>21</xdr:row>
      <xdr:rowOff>174898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C2B94B36-ADD9-4473-8640-94A09AA65748}"/>
            </a:ext>
          </a:extLst>
        </xdr:cNvPr>
        <xdr:cNvCxnSpPr/>
      </xdr:nvCxnSpPr>
      <xdr:spPr>
        <a:xfrm flipH="1">
          <a:off x="3936022" y="5306674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128004</xdr:colOff>
      <xdr:row>22</xdr:row>
      <xdr:rowOff>37496</xdr:rowOff>
    </xdr:from>
    <xdr:to>
      <xdr:col>5</xdr:col>
      <xdr:colOff>129470</xdr:colOff>
      <xdr:row>24</xdr:row>
      <xdr:rowOff>24309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D357FFA8-C806-4163-9D97-70A67B0AA2CE}"/>
            </a:ext>
          </a:extLst>
        </xdr:cNvPr>
        <xdr:cNvCxnSpPr/>
      </xdr:nvCxnSpPr>
      <xdr:spPr>
        <a:xfrm flipH="1">
          <a:off x="3938004" y="5809646"/>
          <a:ext cx="1466" cy="47258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24730</xdr:colOff>
      <xdr:row>21</xdr:row>
      <xdr:rowOff>139210</xdr:rowOff>
    </xdr:from>
    <xdr:to>
      <xdr:col>6</xdr:col>
      <xdr:colOff>406737</xdr:colOff>
      <xdr:row>21</xdr:row>
      <xdr:rowOff>140676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EA57454A-A1F2-472D-95AA-C3A1A14CD648}"/>
            </a:ext>
          </a:extLst>
        </xdr:cNvPr>
        <xdr:cNvCxnSpPr/>
      </xdr:nvCxnSpPr>
      <xdr:spPr>
        <a:xfrm rot="5400000" flipH="1" flipV="1">
          <a:off x="4282176" y="5463914"/>
          <a:ext cx="1466" cy="38200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15022</xdr:colOff>
      <xdr:row>28</xdr:row>
      <xdr:rowOff>134539</xdr:rowOff>
    </xdr:from>
    <xdr:to>
      <xdr:col>6</xdr:col>
      <xdr:colOff>397029</xdr:colOff>
      <xdr:row>28</xdr:row>
      <xdr:rowOff>136005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0944EEF-7D70-42E4-AEA5-A81407F025A0}"/>
            </a:ext>
          </a:extLst>
        </xdr:cNvPr>
        <xdr:cNvCxnSpPr/>
      </xdr:nvCxnSpPr>
      <xdr:spPr>
        <a:xfrm rot="5400000" flipH="1" flipV="1">
          <a:off x="4272468" y="7192793"/>
          <a:ext cx="1466" cy="382007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1149983</xdr:colOff>
      <xdr:row>21</xdr:row>
      <xdr:rowOff>121195</xdr:rowOff>
    </xdr:from>
    <xdr:to>
      <xdr:col>8</xdr:col>
      <xdr:colOff>148091</xdr:colOff>
      <xdr:row>21</xdr:row>
      <xdr:rowOff>122661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1BF2F6C-4A77-4F41-A3C6-BBE1712D1D93}"/>
            </a:ext>
          </a:extLst>
        </xdr:cNvPr>
        <xdr:cNvCxnSpPr/>
      </xdr:nvCxnSpPr>
      <xdr:spPr>
        <a:xfrm rot="5400000" flipH="1" flipV="1">
          <a:off x="5858479" y="5442524"/>
          <a:ext cx="1466" cy="388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207161</xdr:colOff>
      <xdr:row>22</xdr:row>
      <xdr:rowOff>117926</xdr:rowOff>
    </xdr:from>
    <xdr:to>
      <xdr:col>12</xdr:col>
      <xdr:colOff>351470</xdr:colOff>
      <xdr:row>22</xdr:row>
      <xdr:rowOff>119392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AE31DAF8-F3DF-4A13-B193-D8C9EFE63DCD}"/>
            </a:ext>
          </a:extLst>
        </xdr:cNvPr>
        <xdr:cNvCxnSpPr/>
      </xdr:nvCxnSpPr>
      <xdr:spPr>
        <a:xfrm rot="5400000" flipH="1" flipV="1">
          <a:off x="7204618" y="5952004"/>
          <a:ext cx="1466" cy="389238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13964</xdr:colOff>
      <xdr:row>28</xdr:row>
      <xdr:rowOff>132916</xdr:rowOff>
    </xdr:from>
    <xdr:to>
      <xdr:col>9</xdr:col>
      <xdr:colOff>54220</xdr:colOff>
      <xdr:row>28</xdr:row>
      <xdr:rowOff>134382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D8CCA9B1-A35F-4383-A3E2-2D7D92B03A34}"/>
            </a:ext>
          </a:extLst>
        </xdr:cNvPr>
        <xdr:cNvCxnSpPr/>
      </xdr:nvCxnSpPr>
      <xdr:spPr>
        <a:xfrm rot="5400000" flipH="1" flipV="1">
          <a:off x="6110309" y="7190596"/>
          <a:ext cx="1466" cy="383156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148607</xdr:colOff>
      <xdr:row>25</xdr:row>
      <xdr:rowOff>46457</xdr:rowOff>
    </xdr:from>
    <xdr:to>
      <xdr:col>10</xdr:col>
      <xdr:colOff>150073</xdr:colOff>
      <xdr:row>26</xdr:row>
      <xdr:rowOff>253510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1FFFEB3E-2F3A-4E02-814A-19ACF776F73A}"/>
            </a:ext>
          </a:extLst>
        </xdr:cNvPr>
        <xdr:cNvCxnSpPr/>
      </xdr:nvCxnSpPr>
      <xdr:spPr>
        <a:xfrm flipH="1" flipV="1">
          <a:off x="6663707" y="6542507"/>
          <a:ext cx="1466" cy="445178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1289539</xdr:colOff>
      <xdr:row>12</xdr:row>
      <xdr:rowOff>124556</xdr:rowOff>
    </xdr:from>
    <xdr:to>
      <xdr:col>8</xdr:col>
      <xdr:colOff>279890</xdr:colOff>
      <xdr:row>12</xdr:row>
      <xdr:rowOff>126022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FCD400DD-35C9-448D-976C-00C682CA47EF}"/>
            </a:ext>
          </a:extLst>
        </xdr:cNvPr>
        <xdr:cNvCxnSpPr/>
      </xdr:nvCxnSpPr>
      <xdr:spPr>
        <a:xfrm rot="5400000" flipH="1" flipV="1">
          <a:off x="5994157" y="3135188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1258766</xdr:colOff>
      <xdr:row>16</xdr:row>
      <xdr:rowOff>137745</xdr:rowOff>
    </xdr:from>
    <xdr:to>
      <xdr:col>8</xdr:col>
      <xdr:colOff>249117</xdr:colOff>
      <xdr:row>16</xdr:row>
      <xdr:rowOff>139211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51A1C756-8B10-401B-ABEE-A7E06A75C7A2}"/>
            </a:ext>
          </a:extLst>
        </xdr:cNvPr>
        <xdr:cNvCxnSpPr/>
      </xdr:nvCxnSpPr>
      <xdr:spPr>
        <a:xfrm rot="5400000" flipH="1" flipV="1">
          <a:off x="5963384" y="4177077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134815</xdr:colOff>
      <xdr:row>15</xdr:row>
      <xdr:rowOff>10256</xdr:rowOff>
    </xdr:from>
    <xdr:to>
      <xdr:col>9</xdr:col>
      <xdr:colOff>136281</xdr:colOff>
      <xdr:row>16</xdr:row>
      <xdr:rowOff>136279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A28901C7-09AE-46E3-870A-A371C41DF365}"/>
            </a:ext>
          </a:extLst>
        </xdr:cNvPr>
        <xdr:cNvCxnSpPr/>
      </xdr:nvCxnSpPr>
      <xdr:spPr>
        <a:xfrm flipH="1" flipV="1">
          <a:off x="6383215" y="3982181"/>
          <a:ext cx="1466" cy="38319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133349</xdr:colOff>
      <xdr:row>12</xdr:row>
      <xdr:rowOff>96714</xdr:rowOff>
    </xdr:from>
    <xdr:to>
      <xdr:col>9</xdr:col>
      <xdr:colOff>134815</xdr:colOff>
      <xdr:row>13</xdr:row>
      <xdr:rowOff>222738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D7991D48-2634-4802-86DF-9A96578FE73D}"/>
            </a:ext>
          </a:extLst>
        </xdr:cNvPr>
        <xdr:cNvCxnSpPr/>
      </xdr:nvCxnSpPr>
      <xdr:spPr>
        <a:xfrm flipH="1">
          <a:off x="6381749" y="3297114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84993</xdr:colOff>
      <xdr:row>14</xdr:row>
      <xdr:rowOff>128954</xdr:rowOff>
    </xdr:from>
    <xdr:to>
      <xdr:col>10</xdr:col>
      <xdr:colOff>203690</xdr:colOff>
      <xdr:row>14</xdr:row>
      <xdr:rowOff>130420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E2E61C3A-8F7F-4234-90FE-141FE0310554}"/>
            </a:ext>
          </a:extLst>
        </xdr:cNvPr>
        <xdr:cNvCxnSpPr/>
      </xdr:nvCxnSpPr>
      <xdr:spPr>
        <a:xfrm rot="5400000" flipH="1" flipV="1">
          <a:off x="6525359" y="3651738"/>
          <a:ext cx="1466" cy="3853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137745</xdr:colOff>
      <xdr:row>14</xdr:row>
      <xdr:rowOff>203689</xdr:rowOff>
    </xdr:from>
    <xdr:to>
      <xdr:col>11</xdr:col>
      <xdr:colOff>139211</xdr:colOff>
      <xdr:row>16</xdr:row>
      <xdr:rowOff>73270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5B905C29-8206-48E3-800F-BD8A9D6428C6}"/>
            </a:ext>
          </a:extLst>
        </xdr:cNvPr>
        <xdr:cNvCxnSpPr/>
      </xdr:nvCxnSpPr>
      <xdr:spPr>
        <a:xfrm flipH="1">
          <a:off x="6919545" y="3918439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143607</xdr:colOff>
      <xdr:row>17</xdr:row>
      <xdr:rowOff>158262</xdr:rowOff>
    </xdr:from>
    <xdr:to>
      <xdr:col>11</xdr:col>
      <xdr:colOff>145073</xdr:colOff>
      <xdr:row>19</xdr:row>
      <xdr:rowOff>27843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9D5B57AC-5B4F-4D99-A3D2-5DA86FA94324}"/>
            </a:ext>
          </a:extLst>
        </xdr:cNvPr>
        <xdr:cNvCxnSpPr/>
      </xdr:nvCxnSpPr>
      <xdr:spPr>
        <a:xfrm flipH="1">
          <a:off x="6925407" y="4644537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206619</xdr:colOff>
      <xdr:row>20</xdr:row>
      <xdr:rowOff>118696</xdr:rowOff>
    </xdr:from>
    <xdr:to>
      <xdr:col>12</xdr:col>
      <xdr:colOff>325315</xdr:colOff>
      <xdr:row>20</xdr:row>
      <xdr:rowOff>120162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F83AA378-FBFE-404A-8054-3C1AE003AF5D}"/>
            </a:ext>
          </a:extLst>
        </xdr:cNvPr>
        <xdr:cNvCxnSpPr/>
      </xdr:nvCxnSpPr>
      <xdr:spPr>
        <a:xfrm rot="5400000" flipH="1" flipV="1">
          <a:off x="7170859" y="5194056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215413</xdr:colOff>
      <xdr:row>21</xdr:row>
      <xdr:rowOff>142141</xdr:rowOff>
    </xdr:from>
    <xdr:to>
      <xdr:col>12</xdr:col>
      <xdr:colOff>334109</xdr:colOff>
      <xdr:row>21</xdr:row>
      <xdr:rowOff>143607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DD674F25-5E83-4A03-8DE2-4DDF611FBA29}"/>
            </a:ext>
          </a:extLst>
        </xdr:cNvPr>
        <xdr:cNvCxnSpPr/>
      </xdr:nvCxnSpPr>
      <xdr:spPr>
        <a:xfrm rot="5400000" flipH="1" flipV="1">
          <a:off x="7179653" y="5474676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63630</xdr:colOff>
      <xdr:row>28</xdr:row>
      <xdr:rowOff>119789</xdr:rowOff>
    </xdr:from>
    <xdr:to>
      <xdr:col>12</xdr:col>
      <xdr:colOff>428855</xdr:colOff>
      <xdr:row>28</xdr:row>
      <xdr:rowOff>121255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0528C852-A162-422B-9A32-473D97FE6F11}"/>
            </a:ext>
          </a:extLst>
        </xdr:cNvPr>
        <xdr:cNvCxnSpPr/>
      </xdr:nvCxnSpPr>
      <xdr:spPr>
        <a:xfrm rot="5400000" flipH="1" flipV="1">
          <a:off x="7274960" y="7186434"/>
          <a:ext cx="1466" cy="365225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215605</xdr:colOff>
      <xdr:row>13</xdr:row>
      <xdr:rowOff>126724</xdr:rowOff>
    </xdr:from>
    <xdr:to>
      <xdr:col>12</xdr:col>
      <xdr:colOff>334302</xdr:colOff>
      <xdr:row>13</xdr:row>
      <xdr:rowOff>128190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7AF3E2AD-348E-4EEF-A107-3978EAF0EE7C}"/>
            </a:ext>
          </a:extLst>
        </xdr:cNvPr>
        <xdr:cNvCxnSpPr/>
      </xdr:nvCxnSpPr>
      <xdr:spPr>
        <a:xfrm rot="5400000" flipH="1" flipV="1">
          <a:off x="7179846" y="3401858"/>
          <a:ext cx="1466" cy="36634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773853</xdr:colOff>
      <xdr:row>13</xdr:row>
      <xdr:rowOff>121755</xdr:rowOff>
    </xdr:from>
    <xdr:to>
      <xdr:col>12</xdr:col>
      <xdr:colOff>1157594</xdr:colOff>
      <xdr:row>13</xdr:row>
      <xdr:rowOff>123221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7B3B8761-E929-4B1B-9229-1C3F905BE648}"/>
            </a:ext>
          </a:extLst>
        </xdr:cNvPr>
        <xdr:cNvCxnSpPr/>
      </xdr:nvCxnSpPr>
      <xdr:spPr>
        <a:xfrm rot="5400000" flipH="1" flipV="1">
          <a:off x="7994441" y="338819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1406645</xdr:colOff>
      <xdr:row>13</xdr:row>
      <xdr:rowOff>125068</xdr:rowOff>
    </xdr:from>
    <xdr:to>
      <xdr:col>12</xdr:col>
      <xdr:colOff>1790386</xdr:colOff>
      <xdr:row>13</xdr:row>
      <xdr:rowOff>126534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782D635C-E09F-4F25-9C59-0A53D95B98E4}"/>
            </a:ext>
          </a:extLst>
        </xdr:cNvPr>
        <xdr:cNvCxnSpPr/>
      </xdr:nvCxnSpPr>
      <xdr:spPr>
        <a:xfrm rot="5400000" flipH="1" flipV="1">
          <a:off x="8570083" y="3448655"/>
          <a:ext cx="1466" cy="2694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366350</xdr:colOff>
      <xdr:row>9</xdr:row>
      <xdr:rowOff>144947</xdr:rowOff>
    </xdr:from>
    <xdr:to>
      <xdr:col>14</xdr:col>
      <xdr:colOff>750091</xdr:colOff>
      <xdr:row>9</xdr:row>
      <xdr:rowOff>146413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CAE64B8C-8352-469A-A6CF-69B8451A5900}"/>
            </a:ext>
          </a:extLst>
        </xdr:cNvPr>
        <xdr:cNvCxnSpPr/>
      </xdr:nvCxnSpPr>
      <xdr:spPr>
        <a:xfrm rot="5400000" flipH="1" flipV="1">
          <a:off x="9539563" y="2277909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386229</xdr:colOff>
      <xdr:row>11</xdr:row>
      <xdr:rowOff>98564</xdr:rowOff>
    </xdr:from>
    <xdr:to>
      <xdr:col>14</xdr:col>
      <xdr:colOff>769970</xdr:colOff>
      <xdr:row>11</xdr:row>
      <xdr:rowOff>100030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159A53A0-E420-4B41-A035-7AD52969DAD5}"/>
            </a:ext>
          </a:extLst>
        </xdr:cNvPr>
        <xdr:cNvCxnSpPr/>
      </xdr:nvCxnSpPr>
      <xdr:spPr>
        <a:xfrm rot="5400000" flipH="1" flipV="1">
          <a:off x="9559442" y="2850651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397825</xdr:colOff>
      <xdr:row>14</xdr:row>
      <xdr:rowOff>110160</xdr:rowOff>
    </xdr:from>
    <xdr:to>
      <xdr:col>14</xdr:col>
      <xdr:colOff>781566</xdr:colOff>
      <xdr:row>14</xdr:row>
      <xdr:rowOff>111626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F5E3D109-E463-4BC9-8A0E-6F7F385DDCF7}"/>
            </a:ext>
          </a:extLst>
        </xdr:cNvPr>
        <xdr:cNvCxnSpPr/>
      </xdr:nvCxnSpPr>
      <xdr:spPr>
        <a:xfrm rot="5400000" flipH="1" flipV="1">
          <a:off x="9571038" y="363377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425987</xdr:colOff>
      <xdr:row>17</xdr:row>
      <xdr:rowOff>105191</xdr:rowOff>
    </xdr:from>
    <xdr:to>
      <xdr:col>14</xdr:col>
      <xdr:colOff>809728</xdr:colOff>
      <xdr:row>17</xdr:row>
      <xdr:rowOff>106657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49126E11-79F5-4EC6-B35F-94129A76D3DF}"/>
            </a:ext>
          </a:extLst>
        </xdr:cNvPr>
        <xdr:cNvCxnSpPr/>
      </xdr:nvCxnSpPr>
      <xdr:spPr>
        <a:xfrm rot="5400000" flipH="1" flipV="1">
          <a:off x="9599200" y="440032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166034</xdr:colOff>
      <xdr:row>9</xdr:row>
      <xdr:rowOff>198208</xdr:rowOff>
    </xdr:from>
    <xdr:to>
      <xdr:col>13</xdr:col>
      <xdr:colOff>167500</xdr:colOff>
      <xdr:row>10</xdr:row>
      <xdr:rowOff>324230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F8015CA0-29D2-4294-AC52-0185CEA9DCEE}"/>
            </a:ext>
          </a:extLst>
        </xdr:cNvPr>
        <xdr:cNvCxnSpPr/>
      </xdr:nvCxnSpPr>
      <xdr:spPr>
        <a:xfrm flipH="1" flipV="1">
          <a:off x="8871884" y="2522308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169347</xdr:colOff>
      <xdr:row>11</xdr:row>
      <xdr:rowOff>77282</xdr:rowOff>
    </xdr:from>
    <xdr:to>
      <xdr:col>13</xdr:col>
      <xdr:colOff>170813</xdr:colOff>
      <xdr:row>12</xdr:row>
      <xdr:rowOff>203304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DB3B86CB-CC7E-4EA0-86DC-50FDFA4A3A77}"/>
            </a:ext>
          </a:extLst>
        </xdr:cNvPr>
        <xdr:cNvCxnSpPr/>
      </xdr:nvCxnSpPr>
      <xdr:spPr>
        <a:xfrm flipH="1" flipV="1">
          <a:off x="8875197" y="3020507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169027</xdr:colOff>
      <xdr:row>13</xdr:row>
      <xdr:rowOff>172214</xdr:rowOff>
    </xdr:from>
    <xdr:to>
      <xdr:col>13</xdr:col>
      <xdr:colOff>170493</xdr:colOff>
      <xdr:row>15</xdr:row>
      <xdr:rowOff>41477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06CF26AC-8FAA-4164-8A2C-C4C32278D47B}"/>
            </a:ext>
          </a:extLst>
        </xdr:cNvPr>
        <xdr:cNvCxnSpPr/>
      </xdr:nvCxnSpPr>
      <xdr:spPr>
        <a:xfrm flipH="1">
          <a:off x="8874877" y="3629789"/>
          <a:ext cx="1466" cy="3836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164057</xdr:colOff>
      <xdr:row>15</xdr:row>
      <xdr:rowOff>183809</xdr:rowOff>
    </xdr:from>
    <xdr:to>
      <xdr:col>13</xdr:col>
      <xdr:colOff>165523</xdr:colOff>
      <xdr:row>17</xdr:row>
      <xdr:rowOff>53073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6DD566DA-296A-4FBB-9CF3-C41B8DC49E8A}"/>
            </a:ext>
          </a:extLst>
        </xdr:cNvPr>
        <xdr:cNvCxnSpPr/>
      </xdr:nvCxnSpPr>
      <xdr:spPr>
        <a:xfrm flipH="1">
          <a:off x="8869907" y="4155734"/>
          <a:ext cx="1466" cy="38361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2637446</xdr:colOff>
      <xdr:row>17</xdr:row>
      <xdr:rowOff>130038</xdr:rowOff>
    </xdr:from>
    <xdr:to>
      <xdr:col>15</xdr:col>
      <xdr:colOff>180253</xdr:colOff>
      <xdr:row>17</xdr:row>
      <xdr:rowOff>131504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9341EF9F-54D2-49E5-91ED-F350A6AECEC9}"/>
            </a:ext>
          </a:extLst>
        </xdr:cNvPr>
        <xdr:cNvCxnSpPr/>
      </xdr:nvCxnSpPr>
      <xdr:spPr>
        <a:xfrm rot="5400000" flipH="1" flipV="1">
          <a:off x="11809417" y="4426417"/>
          <a:ext cx="1466" cy="38125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15174</xdr:colOff>
      <xdr:row>16</xdr:row>
      <xdr:rowOff>133350</xdr:rowOff>
    </xdr:from>
    <xdr:to>
      <xdr:col>17</xdr:col>
      <xdr:colOff>398915</xdr:colOff>
      <xdr:row>16</xdr:row>
      <xdr:rowOff>134816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AE365395-529A-4CB8-BA7A-3720055203C2}"/>
            </a:ext>
          </a:extLst>
        </xdr:cNvPr>
        <xdr:cNvCxnSpPr/>
      </xdr:nvCxnSpPr>
      <xdr:spPr>
        <a:xfrm rot="5400000" flipH="1" flipV="1">
          <a:off x="12665012" y="417131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48304</xdr:colOff>
      <xdr:row>19</xdr:row>
      <xdr:rowOff>133350</xdr:rowOff>
    </xdr:from>
    <xdr:to>
      <xdr:col>17</xdr:col>
      <xdr:colOff>432045</xdr:colOff>
      <xdr:row>19</xdr:row>
      <xdr:rowOff>134816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C5678DCA-ABE7-4E66-981A-4E90FC61085E}"/>
            </a:ext>
          </a:extLst>
        </xdr:cNvPr>
        <xdr:cNvCxnSpPr/>
      </xdr:nvCxnSpPr>
      <xdr:spPr>
        <a:xfrm rot="5400000" flipH="1" flipV="1">
          <a:off x="12698142" y="49428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175652</xdr:colOff>
      <xdr:row>20</xdr:row>
      <xdr:rowOff>220253</xdr:rowOff>
    </xdr:from>
    <xdr:to>
      <xdr:col>16</xdr:col>
      <xdr:colOff>177118</xdr:colOff>
      <xdr:row>22</xdr:row>
      <xdr:rowOff>89516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3B9E1A4C-EFA8-4D7A-8021-37342E6EFB14}"/>
            </a:ext>
          </a:extLst>
        </xdr:cNvPr>
        <xdr:cNvCxnSpPr/>
      </xdr:nvCxnSpPr>
      <xdr:spPr>
        <a:xfrm flipH="1">
          <a:off x="12329552" y="5478053"/>
          <a:ext cx="1466" cy="3836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170684</xdr:colOff>
      <xdr:row>24</xdr:row>
      <xdr:rowOff>99326</xdr:rowOff>
    </xdr:from>
    <xdr:to>
      <xdr:col>16</xdr:col>
      <xdr:colOff>172150</xdr:colOff>
      <xdr:row>26</xdr:row>
      <xdr:rowOff>51415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AACE401F-7764-4C59-BE14-E275A451F361}"/>
            </a:ext>
          </a:extLst>
        </xdr:cNvPr>
        <xdr:cNvCxnSpPr/>
      </xdr:nvCxnSpPr>
      <xdr:spPr>
        <a:xfrm flipH="1">
          <a:off x="12324584" y="6357251"/>
          <a:ext cx="1466" cy="42833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106089</xdr:colOff>
      <xdr:row>26</xdr:row>
      <xdr:rowOff>139867</xdr:rowOff>
    </xdr:from>
    <xdr:to>
      <xdr:col>17</xdr:col>
      <xdr:colOff>489830</xdr:colOff>
      <xdr:row>26</xdr:row>
      <xdr:rowOff>141333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2AE05CC7-93B1-49E1-B0B1-18F5FCA463B9}"/>
            </a:ext>
          </a:extLst>
        </xdr:cNvPr>
        <xdr:cNvCxnSpPr/>
      </xdr:nvCxnSpPr>
      <xdr:spPr>
        <a:xfrm rot="5400000" flipH="1" flipV="1">
          <a:off x="12755927" y="6682904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178966</xdr:colOff>
      <xdr:row>17</xdr:row>
      <xdr:rowOff>115893</xdr:rowOff>
    </xdr:from>
    <xdr:to>
      <xdr:col>16</xdr:col>
      <xdr:colOff>180432</xdr:colOff>
      <xdr:row>18</xdr:row>
      <xdr:rowOff>241917</xdr:rowOff>
    </xdr:to>
    <xdr:cxnSp macro="">
      <xdr:nvCxnSpPr>
        <xdr:cNvPr id="44" name="Conector recto de flecha 43">
          <a:extLst>
            <a:ext uri="{FF2B5EF4-FFF2-40B4-BE49-F238E27FC236}">
              <a16:creationId xmlns:a16="http://schemas.microsoft.com/office/drawing/2014/main" id="{70D8DE41-4F06-404B-AFCA-14D412DB3757}"/>
            </a:ext>
          </a:extLst>
        </xdr:cNvPr>
        <xdr:cNvCxnSpPr/>
      </xdr:nvCxnSpPr>
      <xdr:spPr>
        <a:xfrm flipH="1">
          <a:off x="12332866" y="4602168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266966</xdr:colOff>
      <xdr:row>16</xdr:row>
      <xdr:rowOff>128381</xdr:rowOff>
    </xdr:from>
    <xdr:to>
      <xdr:col>19</xdr:col>
      <xdr:colOff>650707</xdr:colOff>
      <xdr:row>16</xdr:row>
      <xdr:rowOff>129847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FB5FAB60-79B3-476B-AF13-7F641CEC267E}"/>
            </a:ext>
          </a:extLst>
        </xdr:cNvPr>
        <xdr:cNvCxnSpPr/>
      </xdr:nvCxnSpPr>
      <xdr:spPr>
        <a:xfrm rot="5400000" flipH="1" flipV="1">
          <a:off x="15136129" y="416634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328259</xdr:colOff>
      <xdr:row>26</xdr:row>
      <xdr:rowOff>164823</xdr:rowOff>
    </xdr:from>
    <xdr:to>
      <xdr:col>19</xdr:col>
      <xdr:colOff>712000</xdr:colOff>
      <xdr:row>26</xdr:row>
      <xdr:rowOff>166289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4F2550C2-C448-4C87-824F-8C240E8BB99E}"/>
            </a:ext>
          </a:extLst>
        </xdr:cNvPr>
        <xdr:cNvCxnSpPr/>
      </xdr:nvCxnSpPr>
      <xdr:spPr>
        <a:xfrm rot="5400000" flipH="1" flipV="1">
          <a:off x="15197422" y="670786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1814160</xdr:colOff>
      <xdr:row>26</xdr:row>
      <xdr:rowOff>168136</xdr:rowOff>
    </xdr:from>
    <xdr:to>
      <xdr:col>19</xdr:col>
      <xdr:colOff>2197901</xdr:colOff>
      <xdr:row>26</xdr:row>
      <xdr:rowOff>169602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4EABBA5F-0F70-476E-B7E5-ECE7AA5F984A}"/>
            </a:ext>
          </a:extLst>
        </xdr:cNvPr>
        <xdr:cNvCxnSpPr/>
      </xdr:nvCxnSpPr>
      <xdr:spPr>
        <a:xfrm rot="5400000" flipH="1" flipV="1">
          <a:off x="16683323" y="671117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53280</xdr:colOff>
      <xdr:row>26</xdr:row>
      <xdr:rowOff>171449</xdr:rowOff>
    </xdr:from>
    <xdr:to>
      <xdr:col>21</xdr:col>
      <xdr:colOff>188543</xdr:colOff>
      <xdr:row>26</xdr:row>
      <xdr:rowOff>172915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E0E79182-47E7-4D1A-B4D4-14F91CF2F68D}"/>
            </a:ext>
          </a:extLst>
        </xdr:cNvPr>
        <xdr:cNvCxnSpPr/>
      </xdr:nvCxnSpPr>
      <xdr:spPr>
        <a:xfrm rot="5400000" flipH="1" flipV="1">
          <a:off x="17465204" y="6714900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628096</xdr:colOff>
      <xdr:row>26</xdr:row>
      <xdr:rowOff>174762</xdr:rowOff>
    </xdr:from>
    <xdr:to>
      <xdr:col>22</xdr:col>
      <xdr:colOff>249837</xdr:colOff>
      <xdr:row>26</xdr:row>
      <xdr:rowOff>176228</xdr:rowOff>
    </xdr:to>
    <xdr:cxnSp macro="">
      <xdr:nvCxnSpPr>
        <xdr:cNvPr id="49" name="Conector recto de flecha 48">
          <a:extLst>
            <a:ext uri="{FF2B5EF4-FFF2-40B4-BE49-F238E27FC236}">
              <a16:creationId xmlns:a16="http://schemas.microsoft.com/office/drawing/2014/main" id="{AC087A75-3D47-4D06-8C05-174565FEB7B9}"/>
            </a:ext>
          </a:extLst>
        </xdr:cNvPr>
        <xdr:cNvCxnSpPr/>
      </xdr:nvCxnSpPr>
      <xdr:spPr>
        <a:xfrm rot="5400000" flipH="1" flipV="1">
          <a:off x="18288084" y="6717799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689387</xdr:colOff>
      <xdr:row>26</xdr:row>
      <xdr:rowOff>178074</xdr:rowOff>
    </xdr:from>
    <xdr:to>
      <xdr:col>23</xdr:col>
      <xdr:colOff>46084</xdr:colOff>
      <xdr:row>26</xdr:row>
      <xdr:rowOff>179540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8B11E84D-0C47-418B-99B8-D6E4A75B5649}"/>
            </a:ext>
          </a:extLst>
        </xdr:cNvPr>
        <xdr:cNvCxnSpPr/>
      </xdr:nvCxnSpPr>
      <xdr:spPr>
        <a:xfrm rot="5400000" flipH="1" flipV="1">
          <a:off x="19145540" y="6686946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510488</xdr:colOff>
      <xdr:row>26</xdr:row>
      <xdr:rowOff>173103</xdr:rowOff>
    </xdr:from>
    <xdr:to>
      <xdr:col>24</xdr:col>
      <xdr:colOff>132229</xdr:colOff>
      <xdr:row>26</xdr:row>
      <xdr:rowOff>174569</xdr:rowOff>
    </xdr:to>
    <xdr:cxnSp macro="">
      <xdr:nvCxnSpPr>
        <xdr:cNvPr id="51" name="Conector recto de flecha 50">
          <a:extLst>
            <a:ext uri="{FF2B5EF4-FFF2-40B4-BE49-F238E27FC236}">
              <a16:creationId xmlns:a16="http://schemas.microsoft.com/office/drawing/2014/main" id="{FBAF7EC0-0F63-4A1A-A7B8-1AD89956D878}"/>
            </a:ext>
          </a:extLst>
        </xdr:cNvPr>
        <xdr:cNvCxnSpPr/>
      </xdr:nvCxnSpPr>
      <xdr:spPr>
        <a:xfrm rot="5400000" flipH="1" flipV="1">
          <a:off x="20027851" y="671614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290172</xdr:colOff>
      <xdr:row>30</xdr:row>
      <xdr:rowOff>101873</xdr:rowOff>
    </xdr:from>
    <xdr:to>
      <xdr:col>19</xdr:col>
      <xdr:colOff>673913</xdr:colOff>
      <xdr:row>30</xdr:row>
      <xdr:rowOff>103339</xdr:rowOff>
    </xdr:to>
    <xdr:cxnSp macro="">
      <xdr:nvCxnSpPr>
        <xdr:cNvPr id="52" name="Conector recto de flecha 51">
          <a:extLst>
            <a:ext uri="{FF2B5EF4-FFF2-40B4-BE49-F238E27FC236}">
              <a16:creationId xmlns:a16="http://schemas.microsoft.com/office/drawing/2014/main" id="{94D59ACE-15AB-44F2-8D93-B76C7842F48E}"/>
            </a:ext>
          </a:extLst>
        </xdr:cNvPr>
        <xdr:cNvCxnSpPr/>
      </xdr:nvCxnSpPr>
      <xdr:spPr>
        <a:xfrm rot="5400000" flipH="1" flipV="1">
          <a:off x="15159335" y="763551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1850616</xdr:colOff>
      <xdr:row>30</xdr:row>
      <xdr:rowOff>105186</xdr:rowOff>
    </xdr:from>
    <xdr:to>
      <xdr:col>19</xdr:col>
      <xdr:colOff>2234357</xdr:colOff>
      <xdr:row>30</xdr:row>
      <xdr:rowOff>106652</xdr:rowOff>
    </xdr:to>
    <xdr:cxnSp macro="">
      <xdr:nvCxnSpPr>
        <xdr:cNvPr id="53" name="Conector recto de flecha 52">
          <a:extLst>
            <a:ext uri="{FF2B5EF4-FFF2-40B4-BE49-F238E27FC236}">
              <a16:creationId xmlns:a16="http://schemas.microsoft.com/office/drawing/2014/main" id="{A6E8A237-F4F9-423A-815E-AC9AD7C6BF56}"/>
            </a:ext>
          </a:extLst>
        </xdr:cNvPr>
        <xdr:cNvCxnSpPr/>
      </xdr:nvCxnSpPr>
      <xdr:spPr>
        <a:xfrm rot="5400000" flipH="1" flipV="1">
          <a:off x="16719779" y="763882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2751831</xdr:colOff>
      <xdr:row>8</xdr:row>
      <xdr:rowOff>361119</xdr:rowOff>
    </xdr:from>
    <xdr:to>
      <xdr:col>15</xdr:col>
      <xdr:colOff>159376</xdr:colOff>
      <xdr:row>10</xdr:row>
      <xdr:rowOff>4970</xdr:rowOff>
    </xdr:to>
    <xdr:sp macro="" textlink="">
      <xdr:nvSpPr>
        <xdr:cNvPr id="54" name="Elipse 53">
          <a:extLst>
            <a:ext uri="{FF2B5EF4-FFF2-40B4-BE49-F238E27FC236}">
              <a16:creationId xmlns:a16="http://schemas.microsoft.com/office/drawing/2014/main" id="{07904AC8-A8CE-486B-93AA-F4E4D0AE6DB9}"/>
            </a:ext>
          </a:extLst>
        </xdr:cNvPr>
        <xdr:cNvSpPr/>
      </xdr:nvSpPr>
      <xdr:spPr>
        <a:xfrm>
          <a:off x="11733906" y="2323269"/>
          <a:ext cx="245995" cy="262976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2766384</xdr:colOff>
      <xdr:row>10</xdr:row>
      <xdr:rowOff>356150</xdr:rowOff>
    </xdr:from>
    <xdr:to>
      <xdr:col>15</xdr:col>
      <xdr:colOff>173929</xdr:colOff>
      <xdr:row>12</xdr:row>
      <xdr:rowOff>0</xdr:rowOff>
    </xdr:to>
    <xdr:sp macro="" textlink="">
      <xdr:nvSpPr>
        <xdr:cNvPr id="55" name="Elipse 54">
          <a:extLst>
            <a:ext uri="{FF2B5EF4-FFF2-40B4-BE49-F238E27FC236}">
              <a16:creationId xmlns:a16="http://schemas.microsoft.com/office/drawing/2014/main" id="{03564EB4-5D68-459A-81B2-29E1EC4541D3}"/>
            </a:ext>
          </a:extLst>
        </xdr:cNvPr>
        <xdr:cNvSpPr/>
      </xdr:nvSpPr>
      <xdr:spPr>
        <a:xfrm>
          <a:off x="11748459" y="2937425"/>
          <a:ext cx="245995" cy="2629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2753132</xdr:colOff>
      <xdr:row>14</xdr:row>
      <xdr:rowOff>3310</xdr:rowOff>
    </xdr:from>
    <xdr:to>
      <xdr:col>15</xdr:col>
      <xdr:colOff>160677</xdr:colOff>
      <xdr:row>15</xdr:row>
      <xdr:rowOff>11595</xdr:rowOff>
    </xdr:to>
    <xdr:sp macro="" textlink="">
      <xdr:nvSpPr>
        <xdr:cNvPr id="56" name="Elipse 55">
          <a:extLst>
            <a:ext uri="{FF2B5EF4-FFF2-40B4-BE49-F238E27FC236}">
              <a16:creationId xmlns:a16="http://schemas.microsoft.com/office/drawing/2014/main" id="{76C07F76-A598-4604-9DC4-1190C2E447DD}"/>
            </a:ext>
          </a:extLst>
        </xdr:cNvPr>
        <xdr:cNvSpPr/>
      </xdr:nvSpPr>
      <xdr:spPr>
        <a:xfrm>
          <a:off x="11735207" y="3718060"/>
          <a:ext cx="245995" cy="26546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905834</xdr:colOff>
      <xdr:row>17</xdr:row>
      <xdr:rowOff>376303</xdr:rowOff>
    </xdr:from>
    <xdr:to>
      <xdr:col>23</xdr:col>
      <xdr:colOff>73259</xdr:colOff>
      <xdr:row>18</xdr:row>
      <xdr:rowOff>242228</xdr:rowOff>
    </xdr:to>
    <xdr:sp macro="" textlink="">
      <xdr:nvSpPr>
        <xdr:cNvPr id="57" name="Elipse 56">
          <a:extLst>
            <a:ext uri="{FF2B5EF4-FFF2-40B4-BE49-F238E27FC236}">
              <a16:creationId xmlns:a16="http://schemas.microsoft.com/office/drawing/2014/main" id="{EE357BA3-03CA-4ADF-8E70-EAB78B3452BF}"/>
            </a:ext>
          </a:extLst>
        </xdr:cNvPr>
        <xdr:cNvSpPr/>
      </xdr:nvSpPr>
      <xdr:spPr>
        <a:xfrm>
          <a:off x="19162084" y="5218178"/>
          <a:ext cx="262800" cy="2628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912184</xdr:colOff>
      <xdr:row>19</xdr:row>
      <xdr:rowOff>243090</xdr:rowOff>
    </xdr:from>
    <xdr:to>
      <xdr:col>23</xdr:col>
      <xdr:colOff>79609</xdr:colOff>
      <xdr:row>20</xdr:row>
      <xdr:rowOff>251375</xdr:rowOff>
    </xdr:to>
    <xdr:sp macro="" textlink="">
      <xdr:nvSpPr>
        <xdr:cNvPr id="58" name="Elipse 57">
          <a:extLst>
            <a:ext uri="{FF2B5EF4-FFF2-40B4-BE49-F238E27FC236}">
              <a16:creationId xmlns:a16="http://schemas.microsoft.com/office/drawing/2014/main" id="{8DFC862A-C799-4D71-BB45-4A5F8177E26B}"/>
            </a:ext>
          </a:extLst>
        </xdr:cNvPr>
        <xdr:cNvSpPr/>
      </xdr:nvSpPr>
      <xdr:spPr>
        <a:xfrm>
          <a:off x="19168434" y="5735840"/>
          <a:ext cx="262800" cy="26228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20</xdr:col>
      <xdr:colOff>11868</xdr:colOff>
      <xdr:row>30</xdr:row>
      <xdr:rowOff>96906</xdr:rowOff>
    </xdr:from>
    <xdr:to>
      <xdr:col>21</xdr:col>
      <xdr:colOff>147131</xdr:colOff>
      <xdr:row>30</xdr:row>
      <xdr:rowOff>98372</xdr:rowOff>
    </xdr:to>
    <xdr:cxnSp macro="">
      <xdr:nvCxnSpPr>
        <xdr:cNvPr id="59" name="Conector recto de flecha 58">
          <a:extLst>
            <a:ext uri="{FF2B5EF4-FFF2-40B4-BE49-F238E27FC236}">
              <a16:creationId xmlns:a16="http://schemas.microsoft.com/office/drawing/2014/main" id="{70EC6932-831E-4C2D-AABB-CE9A00FBBA1F}"/>
            </a:ext>
          </a:extLst>
        </xdr:cNvPr>
        <xdr:cNvCxnSpPr/>
      </xdr:nvCxnSpPr>
      <xdr:spPr>
        <a:xfrm rot="5400000" flipH="1" flipV="1">
          <a:off x="17423792" y="7630957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586684</xdr:colOff>
      <xdr:row>30</xdr:row>
      <xdr:rowOff>100219</xdr:rowOff>
    </xdr:from>
    <xdr:to>
      <xdr:col>22</xdr:col>
      <xdr:colOff>208425</xdr:colOff>
      <xdr:row>30</xdr:row>
      <xdr:rowOff>101685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F379B0CF-A028-4AFC-940C-29EA9C4F940F}"/>
            </a:ext>
          </a:extLst>
        </xdr:cNvPr>
        <xdr:cNvCxnSpPr/>
      </xdr:nvCxnSpPr>
      <xdr:spPr>
        <a:xfrm rot="5400000" flipH="1" flipV="1">
          <a:off x="18246672" y="7633856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647975</xdr:colOff>
      <xdr:row>30</xdr:row>
      <xdr:rowOff>103531</xdr:rowOff>
    </xdr:from>
    <xdr:to>
      <xdr:col>23</xdr:col>
      <xdr:colOff>4672</xdr:colOff>
      <xdr:row>30</xdr:row>
      <xdr:rowOff>104997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id="{4B13DAF0-61A8-4E53-9E79-11DEB4F1912B}"/>
            </a:ext>
          </a:extLst>
        </xdr:cNvPr>
        <xdr:cNvCxnSpPr/>
      </xdr:nvCxnSpPr>
      <xdr:spPr>
        <a:xfrm rot="5400000" flipH="1" flipV="1">
          <a:off x="19104128" y="7603003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469076</xdr:colOff>
      <xdr:row>30</xdr:row>
      <xdr:rowOff>98560</xdr:rowOff>
    </xdr:from>
    <xdr:to>
      <xdr:col>24</xdr:col>
      <xdr:colOff>90817</xdr:colOff>
      <xdr:row>30</xdr:row>
      <xdr:rowOff>100026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56936F54-3096-40FB-9D72-D2C7E73C3D5D}"/>
            </a:ext>
          </a:extLst>
        </xdr:cNvPr>
        <xdr:cNvCxnSpPr/>
      </xdr:nvCxnSpPr>
      <xdr:spPr>
        <a:xfrm rot="5400000" flipH="1" flipV="1">
          <a:off x="19986439" y="763219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1870495</xdr:colOff>
      <xdr:row>33</xdr:row>
      <xdr:rowOff>108500</xdr:rowOff>
    </xdr:from>
    <xdr:to>
      <xdr:col>19</xdr:col>
      <xdr:colOff>2254236</xdr:colOff>
      <xdr:row>33</xdr:row>
      <xdr:rowOff>109966</xdr:rowOff>
    </xdr:to>
    <xdr:cxnSp macro="">
      <xdr:nvCxnSpPr>
        <xdr:cNvPr id="63" name="Conector recto de flecha 62">
          <a:extLst>
            <a:ext uri="{FF2B5EF4-FFF2-40B4-BE49-F238E27FC236}">
              <a16:creationId xmlns:a16="http://schemas.microsoft.com/office/drawing/2014/main" id="{3D9336CC-E549-484A-ADCA-DDD8C8AB6DBB}"/>
            </a:ext>
          </a:extLst>
        </xdr:cNvPr>
        <xdr:cNvCxnSpPr/>
      </xdr:nvCxnSpPr>
      <xdr:spPr>
        <a:xfrm rot="5400000" flipH="1" flipV="1">
          <a:off x="16739658" y="831841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31747</xdr:colOff>
      <xdr:row>33</xdr:row>
      <xdr:rowOff>100220</xdr:rowOff>
    </xdr:from>
    <xdr:to>
      <xdr:col>21</xdr:col>
      <xdr:colOff>167010</xdr:colOff>
      <xdr:row>33</xdr:row>
      <xdr:rowOff>101686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53061BBF-FC17-4F31-BFA1-72C0D48C5D50}"/>
            </a:ext>
          </a:extLst>
        </xdr:cNvPr>
        <xdr:cNvCxnSpPr/>
      </xdr:nvCxnSpPr>
      <xdr:spPr>
        <a:xfrm rot="5400000" flipH="1" flipV="1">
          <a:off x="17443671" y="8310546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606563</xdr:colOff>
      <xdr:row>33</xdr:row>
      <xdr:rowOff>103533</xdr:rowOff>
    </xdr:from>
    <xdr:to>
      <xdr:col>22</xdr:col>
      <xdr:colOff>228304</xdr:colOff>
      <xdr:row>33</xdr:row>
      <xdr:rowOff>104999</xdr:rowOff>
    </xdr:to>
    <xdr:cxnSp macro="">
      <xdr:nvCxnSpPr>
        <xdr:cNvPr id="65" name="Conector recto de flecha 64">
          <a:extLst>
            <a:ext uri="{FF2B5EF4-FFF2-40B4-BE49-F238E27FC236}">
              <a16:creationId xmlns:a16="http://schemas.microsoft.com/office/drawing/2014/main" id="{CA17061F-C8CA-4A9C-A4F6-CCF5919F3C10}"/>
            </a:ext>
          </a:extLst>
        </xdr:cNvPr>
        <xdr:cNvCxnSpPr/>
      </xdr:nvCxnSpPr>
      <xdr:spPr>
        <a:xfrm rot="5400000" flipH="1" flipV="1">
          <a:off x="18266551" y="8313445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667854</xdr:colOff>
      <xdr:row>33</xdr:row>
      <xdr:rowOff>106845</xdr:rowOff>
    </xdr:from>
    <xdr:to>
      <xdr:col>23</xdr:col>
      <xdr:colOff>24551</xdr:colOff>
      <xdr:row>33</xdr:row>
      <xdr:rowOff>108311</xdr:rowOff>
    </xdr:to>
    <xdr:cxnSp macro="">
      <xdr:nvCxnSpPr>
        <xdr:cNvPr id="66" name="Conector recto de flecha 65">
          <a:extLst>
            <a:ext uri="{FF2B5EF4-FFF2-40B4-BE49-F238E27FC236}">
              <a16:creationId xmlns:a16="http://schemas.microsoft.com/office/drawing/2014/main" id="{0D2D822C-5DDD-4CAF-8380-F2A0A1C908B1}"/>
            </a:ext>
          </a:extLst>
        </xdr:cNvPr>
        <xdr:cNvCxnSpPr/>
      </xdr:nvCxnSpPr>
      <xdr:spPr>
        <a:xfrm rot="5400000" flipH="1" flipV="1">
          <a:off x="19124007" y="8282592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488955</xdr:colOff>
      <xdr:row>33</xdr:row>
      <xdr:rowOff>101874</xdr:rowOff>
    </xdr:from>
    <xdr:to>
      <xdr:col>24</xdr:col>
      <xdr:colOff>110696</xdr:colOff>
      <xdr:row>33</xdr:row>
      <xdr:rowOff>103340</xdr:rowOff>
    </xdr:to>
    <xdr:cxnSp macro="">
      <xdr:nvCxnSpPr>
        <xdr:cNvPr id="67" name="Conector recto de flecha 66">
          <a:extLst>
            <a:ext uri="{FF2B5EF4-FFF2-40B4-BE49-F238E27FC236}">
              <a16:creationId xmlns:a16="http://schemas.microsoft.com/office/drawing/2014/main" id="{FF7976F1-2F2B-4AA1-90E3-F972C1289058}"/>
            </a:ext>
          </a:extLst>
        </xdr:cNvPr>
        <xdr:cNvCxnSpPr/>
      </xdr:nvCxnSpPr>
      <xdr:spPr>
        <a:xfrm rot="5400000" flipH="1" flipV="1">
          <a:off x="20006318" y="8311786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273608</xdr:colOff>
      <xdr:row>33</xdr:row>
      <xdr:rowOff>101873</xdr:rowOff>
    </xdr:from>
    <xdr:to>
      <xdr:col>19</xdr:col>
      <xdr:colOff>657349</xdr:colOff>
      <xdr:row>33</xdr:row>
      <xdr:rowOff>103339</xdr:rowOff>
    </xdr:to>
    <xdr:cxnSp macro="">
      <xdr:nvCxnSpPr>
        <xdr:cNvPr id="68" name="Conector recto de flecha 67">
          <a:extLst>
            <a:ext uri="{FF2B5EF4-FFF2-40B4-BE49-F238E27FC236}">
              <a16:creationId xmlns:a16="http://schemas.microsoft.com/office/drawing/2014/main" id="{E562A88D-A302-4A9A-A1B6-14DB1AC411DC}"/>
            </a:ext>
          </a:extLst>
        </xdr:cNvPr>
        <xdr:cNvCxnSpPr/>
      </xdr:nvCxnSpPr>
      <xdr:spPr>
        <a:xfrm rot="5400000" flipH="1" flipV="1">
          <a:off x="15142771" y="8311785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2016260</xdr:colOff>
      <xdr:row>16</xdr:row>
      <xdr:rowOff>138320</xdr:rowOff>
    </xdr:from>
    <xdr:to>
      <xdr:col>19</xdr:col>
      <xdr:colOff>2400001</xdr:colOff>
      <xdr:row>16</xdr:row>
      <xdr:rowOff>139786</xdr:rowOff>
    </xdr:to>
    <xdr:cxnSp macro="">
      <xdr:nvCxnSpPr>
        <xdr:cNvPr id="69" name="Conector recto de flecha 68">
          <a:extLst>
            <a:ext uri="{FF2B5EF4-FFF2-40B4-BE49-F238E27FC236}">
              <a16:creationId xmlns:a16="http://schemas.microsoft.com/office/drawing/2014/main" id="{3A85F459-89D9-40BF-B176-3F6F735CCD32}"/>
            </a:ext>
          </a:extLst>
        </xdr:cNvPr>
        <xdr:cNvCxnSpPr/>
      </xdr:nvCxnSpPr>
      <xdr:spPr>
        <a:xfrm rot="5400000" flipH="1" flipV="1">
          <a:off x="16885423" y="417628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122964</xdr:colOff>
      <xdr:row>14</xdr:row>
      <xdr:rowOff>22617</xdr:rowOff>
    </xdr:from>
    <xdr:to>
      <xdr:col>20</xdr:col>
      <xdr:colOff>124430</xdr:colOff>
      <xdr:row>15</xdr:row>
      <xdr:rowOff>148639</xdr:rowOff>
    </xdr:to>
    <xdr:cxnSp macro="">
      <xdr:nvCxnSpPr>
        <xdr:cNvPr id="70" name="Conector recto de flecha 69">
          <a:extLst>
            <a:ext uri="{FF2B5EF4-FFF2-40B4-BE49-F238E27FC236}">
              <a16:creationId xmlns:a16="http://schemas.microsoft.com/office/drawing/2014/main" id="{20F8F958-777A-4ED3-9911-2E1546F73D08}"/>
            </a:ext>
          </a:extLst>
        </xdr:cNvPr>
        <xdr:cNvCxnSpPr/>
      </xdr:nvCxnSpPr>
      <xdr:spPr>
        <a:xfrm flipH="1" flipV="1">
          <a:off x="17344164" y="3737367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130927</xdr:colOff>
      <xdr:row>18</xdr:row>
      <xdr:rowOff>51289</xdr:rowOff>
    </xdr:from>
    <xdr:to>
      <xdr:col>20</xdr:col>
      <xdr:colOff>132393</xdr:colOff>
      <xdr:row>19</xdr:row>
      <xdr:rowOff>177313</xdr:rowOff>
    </xdr:to>
    <xdr:cxnSp macro="">
      <xdr:nvCxnSpPr>
        <xdr:cNvPr id="71" name="Conector recto de flecha 70">
          <a:extLst>
            <a:ext uri="{FF2B5EF4-FFF2-40B4-BE49-F238E27FC236}">
              <a16:creationId xmlns:a16="http://schemas.microsoft.com/office/drawing/2014/main" id="{6ABA3D15-DF72-4EBC-91F5-6C589582E9E4}"/>
            </a:ext>
          </a:extLst>
        </xdr:cNvPr>
        <xdr:cNvCxnSpPr/>
      </xdr:nvCxnSpPr>
      <xdr:spPr>
        <a:xfrm flipH="1">
          <a:off x="17352127" y="4794739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142522</xdr:colOff>
      <xdr:row>21</xdr:row>
      <xdr:rowOff>38036</xdr:rowOff>
    </xdr:from>
    <xdr:to>
      <xdr:col>20</xdr:col>
      <xdr:colOff>143988</xdr:colOff>
      <xdr:row>22</xdr:row>
      <xdr:rowOff>164060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8E8C5085-9103-444F-A0FF-A6D9AC1BFD5B}"/>
            </a:ext>
          </a:extLst>
        </xdr:cNvPr>
        <xdr:cNvCxnSpPr/>
      </xdr:nvCxnSpPr>
      <xdr:spPr>
        <a:xfrm flipH="1">
          <a:off x="17363722" y="5553011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220578</xdr:colOff>
      <xdr:row>13</xdr:row>
      <xdr:rowOff>131693</xdr:rowOff>
    </xdr:from>
    <xdr:to>
      <xdr:col>21</xdr:col>
      <xdr:colOff>604319</xdr:colOff>
      <xdr:row>13</xdr:row>
      <xdr:rowOff>133159</xdr:rowOff>
    </xdr:to>
    <xdr:cxnSp macro="">
      <xdr:nvCxnSpPr>
        <xdr:cNvPr id="73" name="Conector recto de flecha 72">
          <a:extLst>
            <a:ext uri="{FF2B5EF4-FFF2-40B4-BE49-F238E27FC236}">
              <a16:creationId xmlns:a16="http://schemas.microsoft.com/office/drawing/2014/main" id="{172706DE-17CE-4419-AD2B-2322977AF398}"/>
            </a:ext>
          </a:extLst>
        </xdr:cNvPr>
        <xdr:cNvCxnSpPr/>
      </xdr:nvCxnSpPr>
      <xdr:spPr>
        <a:xfrm rot="5400000" flipH="1" flipV="1">
          <a:off x="17880566" y="339813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298435</xdr:colOff>
      <xdr:row>18</xdr:row>
      <xdr:rowOff>126724</xdr:rowOff>
    </xdr:from>
    <xdr:to>
      <xdr:col>21</xdr:col>
      <xdr:colOff>682176</xdr:colOff>
      <xdr:row>18</xdr:row>
      <xdr:rowOff>128190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7AA6A0B1-54F2-4AEF-9492-A5EC690565DE}"/>
            </a:ext>
          </a:extLst>
        </xdr:cNvPr>
        <xdr:cNvCxnSpPr/>
      </xdr:nvCxnSpPr>
      <xdr:spPr>
        <a:xfrm rot="5400000" flipH="1" flipV="1">
          <a:off x="17958423" y="4679036"/>
          <a:ext cx="1466" cy="383741"/>
        </a:xfrm>
        <a:prstGeom prst="straightConnector1">
          <a:avLst/>
        </a:prstGeom>
        <a:ln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326597</xdr:colOff>
      <xdr:row>20</xdr:row>
      <xdr:rowOff>113471</xdr:rowOff>
    </xdr:from>
    <xdr:to>
      <xdr:col>21</xdr:col>
      <xdr:colOff>710338</xdr:colOff>
      <xdr:row>20</xdr:row>
      <xdr:rowOff>114937</xdr:rowOff>
    </xdr:to>
    <xdr:cxnSp macro="">
      <xdr:nvCxnSpPr>
        <xdr:cNvPr id="75" name="Conector recto de flecha 74">
          <a:extLst>
            <a:ext uri="{FF2B5EF4-FFF2-40B4-BE49-F238E27FC236}">
              <a16:creationId xmlns:a16="http://schemas.microsoft.com/office/drawing/2014/main" id="{CB9B5DEF-C2C7-4C78-B836-5F8064DD2CA6}"/>
            </a:ext>
          </a:extLst>
        </xdr:cNvPr>
        <xdr:cNvCxnSpPr/>
      </xdr:nvCxnSpPr>
      <xdr:spPr>
        <a:xfrm rot="5400000" flipH="1" flipV="1">
          <a:off x="17986585" y="5180133"/>
          <a:ext cx="1466" cy="383741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338194</xdr:colOff>
      <xdr:row>22</xdr:row>
      <xdr:rowOff>100218</xdr:rowOff>
    </xdr:from>
    <xdr:to>
      <xdr:col>21</xdr:col>
      <xdr:colOff>721935</xdr:colOff>
      <xdr:row>22</xdr:row>
      <xdr:rowOff>101684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49CE506D-6EE8-4F4C-8F0E-DAADFBB0E545}"/>
            </a:ext>
          </a:extLst>
        </xdr:cNvPr>
        <xdr:cNvCxnSpPr/>
      </xdr:nvCxnSpPr>
      <xdr:spPr>
        <a:xfrm rot="5400000" flipH="1" flipV="1">
          <a:off x="17998182" y="5681230"/>
          <a:ext cx="1466" cy="383741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405569</xdr:colOff>
      <xdr:row>13</xdr:row>
      <xdr:rowOff>141633</xdr:rowOff>
    </xdr:from>
    <xdr:to>
      <xdr:col>24</xdr:col>
      <xdr:colOff>27310</xdr:colOff>
      <xdr:row>13</xdr:row>
      <xdr:rowOff>143099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63B7F620-B433-4B94-B65F-317FC7CB83D8}"/>
            </a:ext>
          </a:extLst>
        </xdr:cNvPr>
        <xdr:cNvCxnSpPr/>
      </xdr:nvCxnSpPr>
      <xdr:spPr>
        <a:xfrm rot="5400000" flipH="1" flipV="1">
          <a:off x="19922932" y="340807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125002</xdr:colOff>
      <xdr:row>14</xdr:row>
      <xdr:rowOff>2676</xdr:rowOff>
    </xdr:from>
    <xdr:to>
      <xdr:col>25</xdr:col>
      <xdr:colOff>126468</xdr:colOff>
      <xdr:row>15</xdr:row>
      <xdr:rowOff>129017</xdr:rowOff>
    </xdr:to>
    <xdr:cxnSp macro="">
      <xdr:nvCxnSpPr>
        <xdr:cNvPr id="78" name="Conector recto de flecha 77">
          <a:extLst>
            <a:ext uri="{FF2B5EF4-FFF2-40B4-BE49-F238E27FC236}">
              <a16:creationId xmlns:a16="http://schemas.microsoft.com/office/drawing/2014/main" id="{6BE91C2C-3385-4748-880F-93AAFCDEF83A}"/>
            </a:ext>
          </a:extLst>
        </xdr:cNvPr>
        <xdr:cNvCxnSpPr/>
      </xdr:nvCxnSpPr>
      <xdr:spPr>
        <a:xfrm flipH="1">
          <a:off x="20403727" y="3717426"/>
          <a:ext cx="1466" cy="38351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130864</xdr:colOff>
      <xdr:row>16</xdr:row>
      <xdr:rowOff>214010</xdr:rowOff>
    </xdr:from>
    <xdr:to>
      <xdr:col>25</xdr:col>
      <xdr:colOff>132330</xdr:colOff>
      <xdr:row>18</xdr:row>
      <xdr:rowOff>83591</xdr:rowOff>
    </xdr:to>
    <xdr:cxnSp macro="">
      <xdr:nvCxnSpPr>
        <xdr:cNvPr id="79" name="Conector recto de flecha 78">
          <a:extLst>
            <a:ext uri="{FF2B5EF4-FFF2-40B4-BE49-F238E27FC236}">
              <a16:creationId xmlns:a16="http://schemas.microsoft.com/office/drawing/2014/main" id="{01032486-4B71-4946-818D-440D56B39EA5}"/>
            </a:ext>
          </a:extLst>
        </xdr:cNvPr>
        <xdr:cNvCxnSpPr/>
      </xdr:nvCxnSpPr>
      <xdr:spPr>
        <a:xfrm flipH="1">
          <a:off x="20409589" y="4443110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128315</xdr:colOff>
      <xdr:row>27</xdr:row>
      <xdr:rowOff>155076</xdr:rowOff>
    </xdr:from>
    <xdr:to>
      <xdr:col>25</xdr:col>
      <xdr:colOff>129781</xdr:colOff>
      <xdr:row>29</xdr:row>
      <xdr:rowOff>157178</xdr:rowOff>
    </xdr:to>
    <xdr:cxnSp macro="">
      <xdr:nvCxnSpPr>
        <xdr:cNvPr id="80" name="Conector recto de flecha 79">
          <a:extLst>
            <a:ext uri="{FF2B5EF4-FFF2-40B4-BE49-F238E27FC236}">
              <a16:creationId xmlns:a16="http://schemas.microsoft.com/office/drawing/2014/main" id="{94CEC95F-F6B0-416A-8511-4E1FBBB55245}"/>
            </a:ext>
          </a:extLst>
        </xdr:cNvPr>
        <xdr:cNvCxnSpPr/>
      </xdr:nvCxnSpPr>
      <xdr:spPr>
        <a:xfrm flipH="1">
          <a:off x="20407040" y="7165476"/>
          <a:ext cx="1466" cy="47835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134177</xdr:colOff>
      <xdr:row>31</xdr:row>
      <xdr:rowOff>109648</xdr:rowOff>
    </xdr:from>
    <xdr:to>
      <xdr:col>25</xdr:col>
      <xdr:colOff>135643</xdr:colOff>
      <xdr:row>32</xdr:row>
      <xdr:rowOff>111751</xdr:rowOff>
    </xdr:to>
    <xdr:cxnSp macro="">
      <xdr:nvCxnSpPr>
        <xdr:cNvPr id="81" name="Conector recto de flecha 80">
          <a:extLst>
            <a:ext uri="{FF2B5EF4-FFF2-40B4-BE49-F238E27FC236}">
              <a16:creationId xmlns:a16="http://schemas.microsoft.com/office/drawing/2014/main" id="{BF77CEE7-CCF0-4F2D-98C9-A669415ED64E}"/>
            </a:ext>
          </a:extLst>
        </xdr:cNvPr>
        <xdr:cNvCxnSpPr/>
      </xdr:nvCxnSpPr>
      <xdr:spPr>
        <a:xfrm flipH="1">
          <a:off x="20412902" y="8082073"/>
          <a:ext cx="1466" cy="23070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129208</xdr:colOff>
      <xdr:row>33</xdr:row>
      <xdr:rowOff>170940</xdr:rowOff>
    </xdr:from>
    <xdr:to>
      <xdr:col>25</xdr:col>
      <xdr:colOff>130674</xdr:colOff>
      <xdr:row>35</xdr:row>
      <xdr:rowOff>173043</xdr:rowOff>
    </xdr:to>
    <xdr:cxnSp macro="">
      <xdr:nvCxnSpPr>
        <xdr:cNvPr id="82" name="Conector recto de flecha 81">
          <a:extLst>
            <a:ext uri="{FF2B5EF4-FFF2-40B4-BE49-F238E27FC236}">
              <a16:creationId xmlns:a16="http://schemas.microsoft.com/office/drawing/2014/main" id="{C651DCA9-4922-4A24-92A0-259B8DC7387F}"/>
            </a:ext>
          </a:extLst>
        </xdr:cNvPr>
        <xdr:cNvCxnSpPr/>
      </xdr:nvCxnSpPr>
      <xdr:spPr>
        <a:xfrm flipH="1">
          <a:off x="20407933" y="8571990"/>
          <a:ext cx="1466" cy="71647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134177</xdr:colOff>
      <xdr:row>19</xdr:row>
      <xdr:rowOff>84801</xdr:rowOff>
    </xdr:from>
    <xdr:to>
      <xdr:col>25</xdr:col>
      <xdr:colOff>135643</xdr:colOff>
      <xdr:row>20</xdr:row>
      <xdr:rowOff>211143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22D9E718-3765-4B80-ABEC-493BDB1C0F32}"/>
            </a:ext>
          </a:extLst>
        </xdr:cNvPr>
        <xdr:cNvCxnSpPr/>
      </xdr:nvCxnSpPr>
      <xdr:spPr>
        <a:xfrm flipH="1">
          <a:off x="20412902" y="5085426"/>
          <a:ext cx="1466" cy="38351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1857278</xdr:colOff>
      <xdr:row>36</xdr:row>
      <xdr:rowOff>100736</xdr:rowOff>
    </xdr:from>
    <xdr:to>
      <xdr:col>19</xdr:col>
      <xdr:colOff>2241019</xdr:colOff>
      <xdr:row>36</xdr:row>
      <xdr:rowOff>102202</xdr:rowOff>
    </xdr:to>
    <xdr:cxnSp macro="">
      <xdr:nvCxnSpPr>
        <xdr:cNvPr id="84" name="Conector recto de flecha 83">
          <a:extLst>
            <a:ext uri="{FF2B5EF4-FFF2-40B4-BE49-F238E27FC236}">
              <a16:creationId xmlns:a16="http://schemas.microsoft.com/office/drawing/2014/main" id="{06F7E6F6-0829-4F27-8F5B-076BED98B053}"/>
            </a:ext>
          </a:extLst>
        </xdr:cNvPr>
        <xdr:cNvCxnSpPr/>
      </xdr:nvCxnSpPr>
      <xdr:spPr>
        <a:xfrm rot="16200000" flipV="1">
          <a:off x="16726441" y="928219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43930</xdr:colOff>
      <xdr:row>36</xdr:row>
      <xdr:rowOff>102168</xdr:rowOff>
    </xdr:from>
    <xdr:to>
      <xdr:col>21</xdr:col>
      <xdr:colOff>179193</xdr:colOff>
      <xdr:row>36</xdr:row>
      <xdr:rowOff>103634</xdr:rowOff>
    </xdr:to>
    <xdr:cxnSp macro="">
      <xdr:nvCxnSpPr>
        <xdr:cNvPr id="85" name="Conector recto de flecha 84">
          <a:extLst>
            <a:ext uri="{FF2B5EF4-FFF2-40B4-BE49-F238E27FC236}">
              <a16:creationId xmlns:a16="http://schemas.microsoft.com/office/drawing/2014/main" id="{8253DFB5-9BF2-4F31-8B27-184A44F850F2}"/>
            </a:ext>
          </a:extLst>
        </xdr:cNvPr>
        <xdr:cNvCxnSpPr/>
      </xdr:nvCxnSpPr>
      <xdr:spPr>
        <a:xfrm rot="16200000" flipV="1">
          <a:off x="17455854" y="9284044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618746</xdr:colOff>
      <xdr:row>36</xdr:row>
      <xdr:rowOff>94275</xdr:rowOff>
    </xdr:from>
    <xdr:to>
      <xdr:col>22</xdr:col>
      <xdr:colOff>240487</xdr:colOff>
      <xdr:row>36</xdr:row>
      <xdr:rowOff>95741</xdr:rowOff>
    </xdr:to>
    <xdr:cxnSp macro="">
      <xdr:nvCxnSpPr>
        <xdr:cNvPr id="86" name="Conector recto de flecha 85">
          <a:extLst>
            <a:ext uri="{FF2B5EF4-FFF2-40B4-BE49-F238E27FC236}">
              <a16:creationId xmlns:a16="http://schemas.microsoft.com/office/drawing/2014/main" id="{25D847D9-BD40-4FCF-AECD-44E750E8BE9C}"/>
            </a:ext>
          </a:extLst>
        </xdr:cNvPr>
        <xdr:cNvCxnSpPr/>
      </xdr:nvCxnSpPr>
      <xdr:spPr>
        <a:xfrm rot="16200000" flipV="1">
          <a:off x="18278734" y="92757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692737</xdr:colOff>
      <xdr:row>36</xdr:row>
      <xdr:rowOff>93105</xdr:rowOff>
    </xdr:from>
    <xdr:to>
      <xdr:col>23</xdr:col>
      <xdr:colOff>49434</xdr:colOff>
      <xdr:row>36</xdr:row>
      <xdr:rowOff>94571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E8164F69-D9A3-4F92-8E7E-10413ECDD442}"/>
            </a:ext>
          </a:extLst>
        </xdr:cNvPr>
        <xdr:cNvCxnSpPr/>
      </xdr:nvCxnSpPr>
      <xdr:spPr>
        <a:xfrm rot="16200000" flipV="1">
          <a:off x="19148890" y="9240402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501138</xdr:colOff>
      <xdr:row>36</xdr:row>
      <xdr:rowOff>92616</xdr:rowOff>
    </xdr:from>
    <xdr:to>
      <xdr:col>24</xdr:col>
      <xdr:colOff>122879</xdr:colOff>
      <xdr:row>36</xdr:row>
      <xdr:rowOff>94082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230104CD-86A8-44B9-B971-CE8645096281}"/>
            </a:ext>
          </a:extLst>
        </xdr:cNvPr>
        <xdr:cNvCxnSpPr/>
      </xdr:nvCxnSpPr>
      <xdr:spPr>
        <a:xfrm rot="16200000" flipV="1">
          <a:off x="20018501" y="927407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272143</xdr:colOff>
      <xdr:row>36</xdr:row>
      <xdr:rowOff>104311</xdr:rowOff>
    </xdr:from>
    <xdr:to>
      <xdr:col>19</xdr:col>
      <xdr:colOff>659781</xdr:colOff>
      <xdr:row>36</xdr:row>
      <xdr:rowOff>105777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7C9A563-9CD7-492B-A9B9-9A08F30E172D}"/>
            </a:ext>
          </a:extLst>
        </xdr:cNvPr>
        <xdr:cNvCxnSpPr/>
      </xdr:nvCxnSpPr>
      <xdr:spPr>
        <a:xfrm rot="16200000" flipV="1">
          <a:off x="15143254" y="9283825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1124185</xdr:colOff>
      <xdr:row>36</xdr:row>
      <xdr:rowOff>99340</xdr:rowOff>
    </xdr:from>
    <xdr:to>
      <xdr:col>19</xdr:col>
      <xdr:colOff>1507926</xdr:colOff>
      <xdr:row>36</xdr:row>
      <xdr:rowOff>100806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EB216C93-DD0B-4B31-8776-AC2FB7C6A8BC}"/>
            </a:ext>
          </a:extLst>
        </xdr:cNvPr>
        <xdr:cNvCxnSpPr/>
      </xdr:nvCxnSpPr>
      <xdr:spPr>
        <a:xfrm rot="16200000" flipV="1">
          <a:off x="15993348" y="928080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1</xdr:row>
      <xdr:rowOff>38100</xdr:rowOff>
    </xdr:from>
    <xdr:to>
      <xdr:col>1</xdr:col>
      <xdr:colOff>787400</xdr:colOff>
      <xdr:row>3</xdr:row>
      <xdr:rowOff>323198</xdr:rowOff>
    </xdr:to>
    <xdr:pic>
      <xdr:nvPicPr>
        <xdr:cNvPr id="91" name="Imagen 1" descr="logo cnh firma">
          <a:extLst>
            <a:ext uri="{FF2B5EF4-FFF2-40B4-BE49-F238E27FC236}">
              <a16:creationId xmlns:a16="http://schemas.microsoft.com/office/drawing/2014/main" id="{1F9CDB76-AD09-4018-9671-D296030A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977900" cy="989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142460</xdr:colOff>
      <xdr:row>21</xdr:row>
      <xdr:rowOff>126214</xdr:rowOff>
    </xdr:from>
    <xdr:to>
      <xdr:col>25</xdr:col>
      <xdr:colOff>143926</xdr:colOff>
      <xdr:row>23</xdr:row>
      <xdr:rowOff>23956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F0C4D4F4-1A88-4023-BFE7-9CDC87457C8A}"/>
            </a:ext>
          </a:extLst>
        </xdr:cNvPr>
        <xdr:cNvCxnSpPr/>
      </xdr:nvCxnSpPr>
      <xdr:spPr>
        <a:xfrm flipH="1">
          <a:off x="20421185" y="5641189"/>
          <a:ext cx="1466" cy="38351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142460</xdr:colOff>
      <xdr:row>24</xdr:row>
      <xdr:rowOff>24614</xdr:rowOff>
    </xdr:from>
    <xdr:to>
      <xdr:col>25</xdr:col>
      <xdr:colOff>143926</xdr:colOff>
      <xdr:row>25</xdr:row>
      <xdr:rowOff>214456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842B276-0AD5-412A-AA34-0B35B070F016}"/>
            </a:ext>
          </a:extLst>
        </xdr:cNvPr>
        <xdr:cNvCxnSpPr/>
      </xdr:nvCxnSpPr>
      <xdr:spPr>
        <a:xfrm flipH="1">
          <a:off x="20421185" y="6282539"/>
          <a:ext cx="1466" cy="42796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127001</xdr:colOff>
      <xdr:row>37</xdr:row>
      <xdr:rowOff>165102</xdr:rowOff>
    </xdr:from>
    <xdr:to>
      <xdr:col>20</xdr:col>
      <xdr:colOff>128467</xdr:colOff>
      <xdr:row>39</xdr:row>
      <xdr:rowOff>135965</xdr:rowOff>
    </xdr:to>
    <xdr:cxnSp macro="">
      <xdr:nvCxnSpPr>
        <xdr:cNvPr id="94" name="Conector recto de flecha 93">
          <a:extLst>
            <a:ext uri="{FF2B5EF4-FFF2-40B4-BE49-F238E27FC236}">
              <a16:creationId xmlns:a16="http://schemas.microsoft.com/office/drawing/2014/main" id="{132F96D2-30C1-4D04-994D-105B0CD09FFA}"/>
            </a:ext>
          </a:extLst>
        </xdr:cNvPr>
        <xdr:cNvCxnSpPr/>
      </xdr:nvCxnSpPr>
      <xdr:spPr>
        <a:xfrm flipH="1">
          <a:off x="17348201" y="9794877"/>
          <a:ext cx="1466" cy="4185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231288</xdr:colOff>
      <xdr:row>40</xdr:row>
      <xdr:rowOff>125048</xdr:rowOff>
    </xdr:from>
    <xdr:to>
      <xdr:col>21</xdr:col>
      <xdr:colOff>613509</xdr:colOff>
      <xdr:row>40</xdr:row>
      <xdr:rowOff>126514</xdr:rowOff>
    </xdr:to>
    <xdr:cxnSp macro="">
      <xdr:nvCxnSpPr>
        <xdr:cNvPr id="95" name="Conector recto de flecha 94">
          <a:extLst>
            <a:ext uri="{FF2B5EF4-FFF2-40B4-BE49-F238E27FC236}">
              <a16:creationId xmlns:a16="http://schemas.microsoft.com/office/drawing/2014/main" id="{03269324-FF34-4DC5-BD1D-4623A559EBF4}"/>
            </a:ext>
          </a:extLst>
        </xdr:cNvPr>
        <xdr:cNvCxnSpPr/>
      </xdr:nvCxnSpPr>
      <xdr:spPr>
        <a:xfrm rot="5400000" flipH="1" flipV="1">
          <a:off x="17890516" y="10288345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81643</xdr:colOff>
      <xdr:row>39</xdr:row>
      <xdr:rowOff>247196</xdr:rowOff>
    </xdr:from>
    <xdr:to>
      <xdr:col>26</xdr:col>
      <xdr:colOff>79643</xdr:colOff>
      <xdr:row>41</xdr:row>
      <xdr:rowOff>7071</xdr:rowOff>
    </xdr:to>
    <xdr:sp macro="" textlink="">
      <xdr:nvSpPr>
        <xdr:cNvPr id="96" name="Elipse 95">
          <a:extLst>
            <a:ext uri="{FF2B5EF4-FFF2-40B4-BE49-F238E27FC236}">
              <a16:creationId xmlns:a16="http://schemas.microsoft.com/office/drawing/2014/main" id="{62D7D9B6-293C-40E3-9780-1EC0C2983502}"/>
            </a:ext>
          </a:extLst>
        </xdr:cNvPr>
        <xdr:cNvSpPr/>
      </xdr:nvSpPr>
      <xdr:spPr>
        <a:xfrm>
          <a:off x="20385768" y="10581821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23</xdr:col>
      <xdr:colOff>307487</xdr:colOff>
      <xdr:row>40</xdr:row>
      <xdr:rowOff>125046</xdr:rowOff>
    </xdr:from>
    <xdr:to>
      <xdr:col>23</xdr:col>
      <xdr:colOff>689708</xdr:colOff>
      <xdr:row>40</xdr:row>
      <xdr:rowOff>126512</xdr:rowOff>
    </xdr:to>
    <xdr:cxnSp macro="">
      <xdr:nvCxnSpPr>
        <xdr:cNvPr id="97" name="Conector recto de flecha 96">
          <a:extLst>
            <a:ext uri="{FF2B5EF4-FFF2-40B4-BE49-F238E27FC236}">
              <a16:creationId xmlns:a16="http://schemas.microsoft.com/office/drawing/2014/main" id="{4FE69A84-5A07-49FA-B127-F5FDEBD39575}"/>
            </a:ext>
          </a:extLst>
        </xdr:cNvPr>
        <xdr:cNvCxnSpPr/>
      </xdr:nvCxnSpPr>
      <xdr:spPr>
        <a:xfrm rot="5400000" flipH="1" flipV="1">
          <a:off x="19824090" y="10288343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19</xdr:row>
      <xdr:rowOff>246819</xdr:rowOff>
    </xdr:from>
    <xdr:to>
      <xdr:col>13</xdr:col>
      <xdr:colOff>149565</xdr:colOff>
      <xdr:row>20</xdr:row>
      <xdr:rowOff>244819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9CC7EDB2-6F3B-4872-A9EC-818B541F36A9}"/>
            </a:ext>
          </a:extLst>
        </xdr:cNvPr>
        <xdr:cNvSpPr/>
      </xdr:nvSpPr>
      <xdr:spPr>
        <a:xfrm>
          <a:off x="8628815" y="573956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1593015</xdr:colOff>
      <xdr:row>20</xdr:row>
      <xdr:rowOff>246819</xdr:rowOff>
    </xdr:from>
    <xdr:to>
      <xdr:col>13</xdr:col>
      <xdr:colOff>162265</xdr:colOff>
      <xdr:row>21</xdr:row>
      <xdr:rowOff>244819</xdr:rowOff>
    </xdr:to>
    <xdr:sp macro="" textlink="">
      <xdr:nvSpPr>
        <xdr:cNvPr id="99" name="Elipse 98">
          <a:extLst>
            <a:ext uri="{FF2B5EF4-FFF2-40B4-BE49-F238E27FC236}">
              <a16:creationId xmlns:a16="http://schemas.microsoft.com/office/drawing/2014/main" id="{02F4C676-A857-4DEA-9D0E-AC5F60495444}"/>
            </a:ext>
          </a:extLst>
        </xdr:cNvPr>
        <xdr:cNvSpPr/>
      </xdr:nvSpPr>
      <xdr:spPr>
        <a:xfrm>
          <a:off x="8641515" y="599356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1593015</xdr:colOff>
      <xdr:row>21</xdr:row>
      <xdr:rowOff>246819</xdr:rowOff>
    </xdr:from>
    <xdr:to>
      <xdr:col>13</xdr:col>
      <xdr:colOff>162265</xdr:colOff>
      <xdr:row>23</xdr:row>
      <xdr:rowOff>22569</xdr:rowOff>
    </xdr:to>
    <xdr:sp macro="" textlink="">
      <xdr:nvSpPr>
        <xdr:cNvPr id="100" name="Elipse 99">
          <a:extLst>
            <a:ext uri="{FF2B5EF4-FFF2-40B4-BE49-F238E27FC236}">
              <a16:creationId xmlns:a16="http://schemas.microsoft.com/office/drawing/2014/main" id="{6B21CC8D-6708-414B-940F-E51E2A58A087}"/>
            </a:ext>
          </a:extLst>
        </xdr:cNvPr>
        <xdr:cNvSpPr/>
      </xdr:nvSpPr>
      <xdr:spPr>
        <a:xfrm>
          <a:off x="8641515" y="624756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1580315</xdr:colOff>
      <xdr:row>28</xdr:row>
      <xdr:rowOff>11869</xdr:rowOff>
    </xdr:from>
    <xdr:to>
      <xdr:col>13</xdr:col>
      <xdr:colOff>149565</xdr:colOff>
      <xdr:row>29</xdr:row>
      <xdr:rowOff>25744</xdr:rowOff>
    </xdr:to>
    <xdr:sp macro="" textlink="">
      <xdr:nvSpPr>
        <xdr:cNvPr id="101" name="Elipse 100">
          <a:extLst>
            <a:ext uri="{FF2B5EF4-FFF2-40B4-BE49-F238E27FC236}">
              <a16:creationId xmlns:a16="http://schemas.microsoft.com/office/drawing/2014/main" id="{06CDFFB2-0579-4DE1-8F89-A63F20757D43}"/>
            </a:ext>
          </a:extLst>
        </xdr:cNvPr>
        <xdr:cNvSpPr/>
      </xdr:nvSpPr>
      <xdr:spPr>
        <a:xfrm>
          <a:off x="8628815" y="772711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205961</xdr:colOff>
      <xdr:row>32</xdr:row>
      <xdr:rowOff>192708</xdr:rowOff>
    </xdr:from>
    <xdr:to>
      <xdr:col>19</xdr:col>
      <xdr:colOff>165653</xdr:colOff>
      <xdr:row>34</xdr:row>
      <xdr:rowOff>0</xdr:rowOff>
    </xdr:to>
    <xdr:sp macro="" textlink="">
      <xdr:nvSpPr>
        <xdr:cNvPr id="102" name="Elipse 101">
          <a:extLst>
            <a:ext uri="{FF2B5EF4-FFF2-40B4-BE49-F238E27FC236}">
              <a16:creationId xmlns:a16="http://schemas.microsoft.com/office/drawing/2014/main" id="{4B3CFCB2-61E6-46FF-AEAD-23CE06A05E5C}"/>
            </a:ext>
          </a:extLst>
        </xdr:cNvPr>
        <xdr:cNvSpPr/>
      </xdr:nvSpPr>
      <xdr:spPr>
        <a:xfrm>
          <a:off x="14588711" y="8393733"/>
          <a:ext cx="254967" cy="256349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231288</xdr:colOff>
      <xdr:row>44</xdr:row>
      <xdr:rowOff>125048</xdr:rowOff>
    </xdr:from>
    <xdr:to>
      <xdr:col>21</xdr:col>
      <xdr:colOff>613509</xdr:colOff>
      <xdr:row>44</xdr:row>
      <xdr:rowOff>126514</xdr:rowOff>
    </xdr:to>
    <xdr:cxnSp macro="">
      <xdr:nvCxnSpPr>
        <xdr:cNvPr id="103" name="Conector recto de flecha 102">
          <a:extLst>
            <a:ext uri="{FF2B5EF4-FFF2-40B4-BE49-F238E27FC236}">
              <a16:creationId xmlns:a16="http://schemas.microsoft.com/office/drawing/2014/main" id="{4E5CDB88-C75C-4D30-A6F6-06EFF74C08BD}"/>
            </a:ext>
          </a:extLst>
        </xdr:cNvPr>
        <xdr:cNvCxnSpPr/>
      </xdr:nvCxnSpPr>
      <xdr:spPr>
        <a:xfrm rot="5400000" flipH="1" flipV="1">
          <a:off x="17890516" y="11126545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307487</xdr:colOff>
      <xdr:row>44</xdr:row>
      <xdr:rowOff>125046</xdr:rowOff>
    </xdr:from>
    <xdr:to>
      <xdr:col>23</xdr:col>
      <xdr:colOff>689708</xdr:colOff>
      <xdr:row>44</xdr:row>
      <xdr:rowOff>126512</xdr:rowOff>
    </xdr:to>
    <xdr:cxnSp macro="">
      <xdr:nvCxnSpPr>
        <xdr:cNvPr id="104" name="Conector recto de flecha 103">
          <a:extLst>
            <a:ext uri="{FF2B5EF4-FFF2-40B4-BE49-F238E27FC236}">
              <a16:creationId xmlns:a16="http://schemas.microsoft.com/office/drawing/2014/main" id="{212236C3-2092-4207-9C86-DA0915DF7A51}"/>
            </a:ext>
          </a:extLst>
        </xdr:cNvPr>
        <xdr:cNvCxnSpPr/>
      </xdr:nvCxnSpPr>
      <xdr:spPr>
        <a:xfrm rot="5400000" flipH="1" flipV="1">
          <a:off x="19824090" y="11126543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204108</xdr:colOff>
      <xdr:row>6</xdr:row>
      <xdr:rowOff>15876</xdr:rowOff>
    </xdr:from>
    <xdr:to>
      <xdr:col>26</xdr:col>
      <xdr:colOff>79643</xdr:colOff>
      <xdr:row>40</xdr:row>
      <xdr:rowOff>103321</xdr:rowOff>
    </xdr:to>
    <xdr:cxnSp macro="">
      <xdr:nvCxnSpPr>
        <xdr:cNvPr id="105" name="Conector: angular 104">
          <a:extLst>
            <a:ext uri="{FF2B5EF4-FFF2-40B4-BE49-F238E27FC236}">
              <a16:creationId xmlns:a16="http://schemas.microsoft.com/office/drawing/2014/main" id="{EE4A63AD-4C80-47AD-B87B-A9A3F841A8B0}"/>
            </a:ext>
          </a:extLst>
        </xdr:cNvPr>
        <xdr:cNvCxnSpPr>
          <a:stCxn id="96" idx="6"/>
        </xdr:cNvCxnSpPr>
      </xdr:nvCxnSpPr>
      <xdr:spPr>
        <a:xfrm flipH="1" flipV="1">
          <a:off x="3506108" y="1714501"/>
          <a:ext cx="17131660" cy="8993320"/>
        </a:xfrm>
        <a:prstGeom prst="bentConnector3">
          <a:avLst>
            <a:gd name="adj1" fmla="val -685"/>
          </a:avLst>
        </a:prstGeom>
        <a:ln w="38100">
          <a:prstDash val="sysDot"/>
          <a:headEnd type="oval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231320</xdr:colOff>
      <xdr:row>6</xdr:row>
      <xdr:rowOff>40822</xdr:rowOff>
    </xdr:from>
    <xdr:to>
      <xdr:col>4</xdr:col>
      <xdr:colOff>163285</xdr:colOff>
      <xdr:row>12</xdr:row>
      <xdr:rowOff>68036</xdr:rowOff>
    </xdr:to>
    <xdr:cxnSp macro="">
      <xdr:nvCxnSpPr>
        <xdr:cNvPr id="106" name="Conector: angular 105">
          <a:extLst>
            <a:ext uri="{FF2B5EF4-FFF2-40B4-BE49-F238E27FC236}">
              <a16:creationId xmlns:a16="http://schemas.microsoft.com/office/drawing/2014/main" id="{60D7F869-42B8-4D45-AFFF-321BD4A2BA8C}"/>
            </a:ext>
          </a:extLst>
        </xdr:cNvPr>
        <xdr:cNvCxnSpPr/>
      </xdr:nvCxnSpPr>
      <xdr:spPr>
        <a:xfrm rot="16200000" flipH="1">
          <a:off x="2755446" y="2551339"/>
          <a:ext cx="1741714" cy="176893"/>
        </a:xfrm>
        <a:prstGeom prst="bentConnector3">
          <a:avLst>
            <a:gd name="adj1" fmla="val 99219"/>
          </a:avLst>
        </a:prstGeom>
        <a:ln w="34925">
          <a:prstDash val="sysDot"/>
          <a:headEnd type="none" w="med" len="med"/>
          <a:tailEnd type="stealth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127001</xdr:colOff>
      <xdr:row>41</xdr:row>
      <xdr:rowOff>76202</xdr:rowOff>
    </xdr:from>
    <xdr:to>
      <xdr:col>20</xdr:col>
      <xdr:colOff>128467</xdr:colOff>
      <xdr:row>42</xdr:row>
      <xdr:rowOff>224865</xdr:rowOff>
    </xdr:to>
    <xdr:cxnSp macro="">
      <xdr:nvCxnSpPr>
        <xdr:cNvPr id="107" name="Conector recto de flecha 106">
          <a:extLst>
            <a:ext uri="{FF2B5EF4-FFF2-40B4-BE49-F238E27FC236}">
              <a16:creationId xmlns:a16="http://schemas.microsoft.com/office/drawing/2014/main" id="{A93C81A3-DF71-46EE-8F8D-2E294D1F594D}"/>
            </a:ext>
          </a:extLst>
        </xdr:cNvPr>
        <xdr:cNvCxnSpPr/>
      </xdr:nvCxnSpPr>
      <xdr:spPr>
        <a:xfrm flipH="1">
          <a:off x="17348201" y="10658477"/>
          <a:ext cx="1466" cy="329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22411</xdr:colOff>
      <xdr:row>19</xdr:row>
      <xdr:rowOff>123264</xdr:rowOff>
    </xdr:from>
    <xdr:to>
      <xdr:col>4</xdr:col>
      <xdr:colOff>246528</xdr:colOff>
      <xdr:row>19</xdr:row>
      <xdr:rowOff>134470</xdr:rowOff>
    </xdr:to>
    <xdr:cxnSp macro="">
      <xdr:nvCxnSpPr>
        <xdr:cNvPr id="109" name="Conector recto de flecha 108">
          <a:extLst>
            <a:ext uri="{FF2B5EF4-FFF2-40B4-BE49-F238E27FC236}">
              <a16:creationId xmlns:a16="http://schemas.microsoft.com/office/drawing/2014/main" id="{FAD760BD-2F17-4AA4-A8E7-0A530360B327}"/>
            </a:ext>
          </a:extLst>
        </xdr:cNvPr>
        <xdr:cNvCxnSpPr/>
      </xdr:nvCxnSpPr>
      <xdr:spPr>
        <a:xfrm flipV="1">
          <a:off x="3556186" y="5123889"/>
          <a:ext cx="224117" cy="1120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235915</xdr:colOff>
      <xdr:row>22</xdr:row>
      <xdr:rowOff>208582</xdr:rowOff>
    </xdr:from>
    <xdr:to>
      <xdr:col>1</xdr:col>
      <xdr:colOff>144807</xdr:colOff>
      <xdr:row>23</xdr:row>
      <xdr:rowOff>235917</xdr:rowOff>
    </xdr:to>
    <xdr:sp macro="" textlink="">
      <xdr:nvSpPr>
        <xdr:cNvPr id="112" name="Elipse 111">
          <a:extLst>
            <a:ext uri="{FF2B5EF4-FFF2-40B4-BE49-F238E27FC236}">
              <a16:creationId xmlns:a16="http://schemas.microsoft.com/office/drawing/2014/main" id="{4DEE6EAA-27C6-4864-82ED-B13D6141B142}"/>
            </a:ext>
          </a:extLst>
        </xdr:cNvPr>
        <xdr:cNvSpPr/>
      </xdr:nvSpPr>
      <xdr:spPr>
        <a:xfrm>
          <a:off x="235915" y="6463332"/>
          <a:ext cx="258142" cy="249585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929830</xdr:colOff>
      <xdr:row>18</xdr:row>
      <xdr:rowOff>130763</xdr:rowOff>
    </xdr:from>
    <xdr:to>
      <xdr:col>2</xdr:col>
      <xdr:colOff>1313588</xdr:colOff>
      <xdr:row>18</xdr:row>
      <xdr:rowOff>132229</xdr:rowOff>
    </xdr:to>
    <xdr:cxnSp macro="">
      <xdr:nvCxnSpPr>
        <xdr:cNvPr id="114" name="Conector recto de flecha 113">
          <a:extLst>
            <a:ext uri="{FF2B5EF4-FFF2-40B4-BE49-F238E27FC236}">
              <a16:creationId xmlns:a16="http://schemas.microsoft.com/office/drawing/2014/main" id="{B8B6C3A2-A809-49AA-A11F-149EA6786987}"/>
            </a:ext>
          </a:extLst>
        </xdr:cNvPr>
        <xdr:cNvCxnSpPr/>
      </xdr:nvCxnSpPr>
      <xdr:spPr>
        <a:xfrm rot="5400000" flipH="1" flipV="1">
          <a:off x="2940251" y="4683067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936553</xdr:colOff>
      <xdr:row>23</xdr:row>
      <xdr:rowOff>137486</xdr:rowOff>
    </xdr:from>
    <xdr:to>
      <xdr:col>2</xdr:col>
      <xdr:colOff>1320311</xdr:colOff>
      <xdr:row>23</xdr:row>
      <xdr:rowOff>138952</xdr:rowOff>
    </xdr:to>
    <xdr:cxnSp macro="">
      <xdr:nvCxnSpPr>
        <xdr:cNvPr id="115" name="Conector recto de flecha 114">
          <a:extLst>
            <a:ext uri="{FF2B5EF4-FFF2-40B4-BE49-F238E27FC236}">
              <a16:creationId xmlns:a16="http://schemas.microsoft.com/office/drawing/2014/main" id="{9C4E7271-3171-4A7A-ACC6-96F554AAC939}"/>
            </a:ext>
          </a:extLst>
        </xdr:cNvPr>
        <xdr:cNvCxnSpPr/>
      </xdr:nvCxnSpPr>
      <xdr:spPr>
        <a:xfrm rot="5400000" flipH="1" flipV="1">
          <a:off x="2946974" y="5947090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20</xdr:row>
      <xdr:rowOff>163690</xdr:rowOff>
    </xdr:from>
    <xdr:to>
      <xdr:col>3</xdr:col>
      <xdr:colOff>115766</xdr:colOff>
      <xdr:row>21</xdr:row>
      <xdr:rowOff>239459</xdr:rowOff>
    </xdr:to>
    <xdr:cxnSp macro="">
      <xdr:nvCxnSpPr>
        <xdr:cNvPr id="117" name="Conector recto de flecha 116">
          <a:extLst>
            <a:ext uri="{FF2B5EF4-FFF2-40B4-BE49-F238E27FC236}">
              <a16:creationId xmlns:a16="http://schemas.microsoft.com/office/drawing/2014/main" id="{410B8D73-AD4F-473C-AC51-4ACACC334F33}"/>
            </a:ext>
          </a:extLst>
        </xdr:cNvPr>
        <xdr:cNvCxnSpPr/>
      </xdr:nvCxnSpPr>
      <xdr:spPr>
        <a:xfrm flipH="1" flipV="1">
          <a:off x="3409950" y="5421490"/>
          <a:ext cx="1466" cy="33294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</xdr:row>
      <xdr:rowOff>201706</xdr:rowOff>
    </xdr:from>
    <xdr:to>
      <xdr:col>5</xdr:col>
      <xdr:colOff>225136</xdr:colOff>
      <xdr:row>15</xdr:row>
      <xdr:rowOff>179291</xdr:rowOff>
    </xdr:to>
    <xdr:graphicFrame macro="">
      <xdr:nvGraphicFramePr>
        <xdr:cNvPr id="118" name="Gráfico 117">
          <a:extLst>
            <a:ext uri="{FF2B5EF4-FFF2-40B4-BE49-F238E27FC236}">
              <a16:creationId xmlns:a16="http://schemas.microsoft.com/office/drawing/2014/main" id="{8C41A1E2-6438-4891-8779-E64B2E70B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164194</xdr:colOff>
      <xdr:row>40</xdr:row>
      <xdr:rowOff>160567</xdr:rowOff>
    </xdr:from>
    <xdr:to>
      <xdr:col>18</xdr:col>
      <xdr:colOff>165660</xdr:colOff>
      <xdr:row>42</xdr:row>
      <xdr:rowOff>63394</xdr:rowOff>
    </xdr:to>
    <xdr:cxnSp macro="">
      <xdr:nvCxnSpPr>
        <xdr:cNvPr id="119" name="Conector recto de flecha 118">
          <a:extLst>
            <a:ext uri="{FF2B5EF4-FFF2-40B4-BE49-F238E27FC236}">
              <a16:creationId xmlns:a16="http://schemas.microsoft.com/office/drawing/2014/main" id="{F64299BA-B399-417D-BD5D-A4808131576A}"/>
            </a:ext>
          </a:extLst>
        </xdr:cNvPr>
        <xdr:cNvCxnSpPr/>
      </xdr:nvCxnSpPr>
      <xdr:spPr>
        <a:xfrm flipH="1">
          <a:off x="14546944" y="10514242"/>
          <a:ext cx="1466" cy="35050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180523</xdr:colOff>
      <xdr:row>43</xdr:row>
      <xdr:rowOff>244931</xdr:rowOff>
    </xdr:from>
    <xdr:to>
      <xdr:col>18</xdr:col>
      <xdr:colOff>181989</xdr:colOff>
      <xdr:row>45</xdr:row>
      <xdr:rowOff>93330</xdr:rowOff>
    </xdr:to>
    <xdr:cxnSp macro="">
      <xdr:nvCxnSpPr>
        <xdr:cNvPr id="120" name="Conector recto de flecha 119">
          <a:extLst>
            <a:ext uri="{FF2B5EF4-FFF2-40B4-BE49-F238E27FC236}">
              <a16:creationId xmlns:a16="http://schemas.microsoft.com/office/drawing/2014/main" id="{366097E0-ED69-4245-A99A-84E7DC117187}"/>
            </a:ext>
          </a:extLst>
        </xdr:cNvPr>
        <xdr:cNvCxnSpPr/>
      </xdr:nvCxnSpPr>
      <xdr:spPr>
        <a:xfrm flipH="1">
          <a:off x="14563273" y="11189156"/>
          <a:ext cx="1466" cy="32464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1515195</xdr:colOff>
      <xdr:row>36</xdr:row>
      <xdr:rowOff>110715</xdr:rowOff>
    </xdr:from>
    <xdr:to>
      <xdr:col>17</xdr:col>
      <xdr:colOff>1902833</xdr:colOff>
      <xdr:row>36</xdr:row>
      <xdr:rowOff>112181</xdr:rowOff>
    </xdr:to>
    <xdr:cxnSp macro="">
      <xdr:nvCxnSpPr>
        <xdr:cNvPr id="121" name="Conector recto de flecha 120">
          <a:extLst>
            <a:ext uri="{FF2B5EF4-FFF2-40B4-BE49-F238E27FC236}">
              <a16:creationId xmlns:a16="http://schemas.microsoft.com/office/drawing/2014/main" id="{F39222BF-D670-4F9B-B514-6E3D9AD2DC0A}"/>
            </a:ext>
          </a:extLst>
        </xdr:cNvPr>
        <xdr:cNvCxnSpPr/>
      </xdr:nvCxnSpPr>
      <xdr:spPr>
        <a:xfrm rot="16200000" flipV="1">
          <a:off x="14166981" y="9290229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538203</xdr:colOff>
      <xdr:row>36</xdr:row>
      <xdr:rowOff>127043</xdr:rowOff>
    </xdr:from>
    <xdr:to>
      <xdr:col>17</xdr:col>
      <xdr:colOff>925841</xdr:colOff>
      <xdr:row>36</xdr:row>
      <xdr:rowOff>128509</xdr:rowOff>
    </xdr:to>
    <xdr:cxnSp macro="">
      <xdr:nvCxnSpPr>
        <xdr:cNvPr id="122" name="Conector recto de flecha 121">
          <a:extLst>
            <a:ext uri="{FF2B5EF4-FFF2-40B4-BE49-F238E27FC236}">
              <a16:creationId xmlns:a16="http://schemas.microsoft.com/office/drawing/2014/main" id="{C3FE5F7A-8456-436F-B1F0-670F366E3E7E}"/>
            </a:ext>
          </a:extLst>
        </xdr:cNvPr>
        <xdr:cNvCxnSpPr/>
      </xdr:nvCxnSpPr>
      <xdr:spPr>
        <a:xfrm rot="16200000" flipV="1">
          <a:off x="13189989" y="9306557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2690853</xdr:colOff>
      <xdr:row>36</xdr:row>
      <xdr:rowOff>102551</xdr:rowOff>
    </xdr:from>
    <xdr:to>
      <xdr:col>15</xdr:col>
      <xdr:colOff>234598</xdr:colOff>
      <xdr:row>36</xdr:row>
      <xdr:rowOff>104017</xdr:rowOff>
    </xdr:to>
    <xdr:cxnSp macro="">
      <xdr:nvCxnSpPr>
        <xdr:cNvPr id="123" name="Conector recto de flecha 122">
          <a:extLst>
            <a:ext uri="{FF2B5EF4-FFF2-40B4-BE49-F238E27FC236}">
              <a16:creationId xmlns:a16="http://schemas.microsoft.com/office/drawing/2014/main" id="{F23AE3DC-3F20-41E6-B1E8-3893747C5135}"/>
            </a:ext>
          </a:extLst>
        </xdr:cNvPr>
        <xdr:cNvCxnSpPr/>
      </xdr:nvCxnSpPr>
      <xdr:spPr>
        <a:xfrm rot="16200000" flipV="1">
          <a:off x="11863293" y="9284786"/>
          <a:ext cx="1466" cy="38219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434789</xdr:colOff>
      <xdr:row>36</xdr:row>
      <xdr:rowOff>105273</xdr:rowOff>
    </xdr:from>
    <xdr:to>
      <xdr:col>14</xdr:col>
      <xdr:colOff>822427</xdr:colOff>
      <xdr:row>36</xdr:row>
      <xdr:rowOff>106739</xdr:rowOff>
    </xdr:to>
    <xdr:cxnSp macro="">
      <xdr:nvCxnSpPr>
        <xdr:cNvPr id="124" name="Conector recto de flecha 123">
          <a:extLst>
            <a:ext uri="{FF2B5EF4-FFF2-40B4-BE49-F238E27FC236}">
              <a16:creationId xmlns:a16="http://schemas.microsoft.com/office/drawing/2014/main" id="{F96485B6-7DD2-4DCA-A786-4706F2103CB6}"/>
            </a:ext>
          </a:extLst>
        </xdr:cNvPr>
        <xdr:cNvCxnSpPr/>
      </xdr:nvCxnSpPr>
      <xdr:spPr>
        <a:xfrm rot="16200000" flipV="1">
          <a:off x="9609950" y="9284787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2711264</xdr:colOff>
      <xdr:row>39</xdr:row>
      <xdr:rowOff>105272</xdr:rowOff>
    </xdr:from>
    <xdr:to>
      <xdr:col>15</xdr:col>
      <xdr:colOff>264534</xdr:colOff>
      <xdr:row>39</xdr:row>
      <xdr:rowOff>106738</xdr:rowOff>
    </xdr:to>
    <xdr:cxnSp macro="">
      <xdr:nvCxnSpPr>
        <xdr:cNvPr id="125" name="Conector recto de flecha 124">
          <a:extLst>
            <a:ext uri="{FF2B5EF4-FFF2-40B4-BE49-F238E27FC236}">
              <a16:creationId xmlns:a16="http://schemas.microsoft.com/office/drawing/2014/main" id="{9AF86C18-D6AD-4CEF-BE2D-A0697F1E975F}"/>
            </a:ext>
          </a:extLst>
        </xdr:cNvPr>
        <xdr:cNvCxnSpPr/>
      </xdr:nvCxnSpPr>
      <xdr:spPr>
        <a:xfrm rot="16200000" flipV="1">
          <a:off x="11888466" y="9987595"/>
          <a:ext cx="1466" cy="391720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468806</xdr:colOff>
      <xdr:row>39</xdr:row>
      <xdr:rowOff>107994</xdr:rowOff>
    </xdr:from>
    <xdr:to>
      <xdr:col>14</xdr:col>
      <xdr:colOff>865969</xdr:colOff>
      <xdr:row>39</xdr:row>
      <xdr:rowOff>109460</xdr:rowOff>
    </xdr:to>
    <xdr:cxnSp macro="">
      <xdr:nvCxnSpPr>
        <xdr:cNvPr id="126" name="Conector recto de flecha 125">
          <a:extLst>
            <a:ext uri="{FF2B5EF4-FFF2-40B4-BE49-F238E27FC236}">
              <a16:creationId xmlns:a16="http://schemas.microsoft.com/office/drawing/2014/main" id="{84B50EB2-0E2C-47F0-B60E-C8FB7CED9B6B}"/>
            </a:ext>
          </a:extLst>
        </xdr:cNvPr>
        <xdr:cNvCxnSpPr/>
      </xdr:nvCxnSpPr>
      <xdr:spPr>
        <a:xfrm rot="16200000" flipV="1">
          <a:off x="9648730" y="9987595"/>
          <a:ext cx="1466" cy="39716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197797</xdr:colOff>
      <xdr:row>29</xdr:row>
      <xdr:rowOff>224461</xdr:rowOff>
    </xdr:from>
    <xdr:to>
      <xdr:col>19</xdr:col>
      <xdr:colOff>157489</xdr:colOff>
      <xdr:row>30</xdr:row>
      <xdr:rowOff>242684</xdr:rowOff>
    </xdr:to>
    <xdr:sp macro="" textlink="">
      <xdr:nvSpPr>
        <xdr:cNvPr id="127" name="Elipse 126">
          <a:extLst>
            <a:ext uri="{FF2B5EF4-FFF2-40B4-BE49-F238E27FC236}">
              <a16:creationId xmlns:a16="http://schemas.microsoft.com/office/drawing/2014/main" id="{B6A236B0-5D74-4EDB-BB2B-E59437051EB3}"/>
            </a:ext>
          </a:extLst>
        </xdr:cNvPr>
        <xdr:cNvSpPr/>
      </xdr:nvSpPr>
      <xdr:spPr>
        <a:xfrm>
          <a:off x="14580547" y="7711111"/>
          <a:ext cx="254967" cy="256348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25</xdr:col>
      <xdr:colOff>98044</xdr:colOff>
      <xdr:row>43</xdr:row>
      <xdr:rowOff>181957</xdr:rowOff>
    </xdr:from>
    <xdr:to>
      <xdr:col>26</xdr:col>
      <xdr:colOff>96044</xdr:colOff>
      <xdr:row>45</xdr:row>
      <xdr:rowOff>5332</xdr:rowOff>
    </xdr:to>
    <xdr:sp macro="" textlink="">
      <xdr:nvSpPr>
        <xdr:cNvPr id="128" name="Elipse 127">
          <a:extLst>
            <a:ext uri="{FF2B5EF4-FFF2-40B4-BE49-F238E27FC236}">
              <a16:creationId xmlns:a16="http://schemas.microsoft.com/office/drawing/2014/main" id="{BDD258DF-8DB5-4A3B-859F-2F5AC4BF8111}"/>
            </a:ext>
          </a:extLst>
        </xdr:cNvPr>
        <xdr:cNvSpPr/>
      </xdr:nvSpPr>
      <xdr:spPr>
        <a:xfrm>
          <a:off x="20402169" y="11421457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6</xdr:col>
      <xdr:colOff>111678</xdr:colOff>
      <xdr:row>56</xdr:row>
      <xdr:rowOff>12941</xdr:rowOff>
    </xdr:from>
    <xdr:ext cx="2700000" cy="408217"/>
    <xdr:sp macro="" textlink="$AD$12">
      <xdr:nvSpPr>
        <xdr:cNvPr id="129" name="CuadroTexto 128">
          <a:extLst>
            <a:ext uri="{FF2B5EF4-FFF2-40B4-BE49-F238E27FC236}">
              <a16:creationId xmlns:a16="http://schemas.microsoft.com/office/drawing/2014/main" id="{E19E358E-6005-4E4E-A142-8EAE544562EC}"/>
            </a:ext>
          </a:extLst>
        </xdr:cNvPr>
        <xdr:cNvSpPr txBox="1"/>
      </xdr:nvSpPr>
      <xdr:spPr>
        <a:xfrm>
          <a:off x="4185447" y="13934095"/>
          <a:ext cx="2700000" cy="408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Importaciones:</a:t>
          </a:r>
          <a:r>
            <a:rPr lang="en-US" sz="2000" b="1" i="0" u="none" strike="noStrike" baseline="0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 </a:t>
          </a:r>
          <a:fld id="{4D6C943F-BC9D-44E2-AA52-6B8166E88F1C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67%</a:t>
          </a:fld>
          <a:endParaRPr lang="es-MX" sz="2000" b="1">
            <a:solidFill>
              <a:schemeClr val="tx1"/>
            </a:solidFill>
            <a:latin typeface="Rockwell" panose="02060603020205020403" pitchFamily="18" charset="0"/>
          </a:endParaRPr>
        </a:p>
      </xdr:txBody>
    </xdr:sp>
    <xdr:clientData/>
  </xdr:oneCellAnchor>
  <xdr:twoCellAnchor>
    <xdr:from>
      <xdr:col>14</xdr:col>
      <xdr:colOff>563881</xdr:colOff>
      <xdr:row>54</xdr:row>
      <xdr:rowOff>52159</xdr:rowOff>
    </xdr:from>
    <xdr:to>
      <xdr:col>17</xdr:col>
      <xdr:colOff>820266</xdr:colOff>
      <xdr:row>56</xdr:row>
      <xdr:rowOff>31159</xdr:rowOff>
    </xdr:to>
    <xdr:sp macro="" textlink="">
      <xdr:nvSpPr>
        <xdr:cNvPr id="130" name="Cerrar llave 129">
          <a:extLst>
            <a:ext uri="{FF2B5EF4-FFF2-40B4-BE49-F238E27FC236}">
              <a16:creationId xmlns:a16="http://schemas.microsoft.com/office/drawing/2014/main" id="{6AA71ECF-C5F4-404D-B9CA-46DFAC6440AB}"/>
            </a:ext>
          </a:extLst>
        </xdr:cNvPr>
        <xdr:cNvSpPr/>
      </xdr:nvSpPr>
      <xdr:spPr>
        <a:xfrm rot="5400000">
          <a:off x="11238689" y="11900313"/>
          <a:ext cx="360000" cy="3744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14</xdr:col>
      <xdr:colOff>1293783</xdr:colOff>
      <xdr:row>56</xdr:row>
      <xdr:rowOff>16887</xdr:rowOff>
    </xdr:from>
    <xdr:ext cx="2304000" cy="391889"/>
    <xdr:sp macro="" textlink="$AD$15">
      <xdr:nvSpPr>
        <xdr:cNvPr id="131" name="CuadroTexto 130">
          <a:extLst>
            <a:ext uri="{FF2B5EF4-FFF2-40B4-BE49-F238E27FC236}">
              <a16:creationId xmlns:a16="http://schemas.microsoft.com/office/drawing/2014/main" id="{D56F9831-1E9A-452A-B589-64A33CE80242}"/>
            </a:ext>
          </a:extLst>
        </xdr:cNvPr>
        <xdr:cNvSpPr txBox="1"/>
      </xdr:nvSpPr>
      <xdr:spPr>
        <a:xfrm>
          <a:off x="10276591" y="13938041"/>
          <a:ext cx="2304000" cy="391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Producción: </a:t>
          </a:r>
          <a:fld id="{074BC951-158E-43EE-9A51-55088A6DB58B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33%</a:t>
          </a:fld>
          <a:endParaRPr lang="es-MX" sz="2000" b="1" i="0">
            <a:latin typeface="Rockwell" panose="02060603020205020403" pitchFamily="18" charset="0"/>
          </a:endParaRPr>
        </a:p>
      </xdr:txBody>
    </xdr:sp>
    <xdr:clientData/>
  </xdr:oneCellAnchor>
  <xdr:twoCellAnchor>
    <xdr:from>
      <xdr:col>1</xdr:col>
      <xdr:colOff>1210139</xdr:colOff>
      <xdr:row>42</xdr:row>
      <xdr:rowOff>43106</xdr:rowOff>
    </xdr:from>
    <xdr:to>
      <xdr:col>14</xdr:col>
      <xdr:colOff>520369</xdr:colOff>
      <xdr:row>43</xdr:row>
      <xdr:rowOff>140606</xdr:rowOff>
    </xdr:to>
    <xdr:sp macro="" textlink="">
      <xdr:nvSpPr>
        <xdr:cNvPr id="132" name="Cerrar llave 131">
          <a:extLst>
            <a:ext uri="{FF2B5EF4-FFF2-40B4-BE49-F238E27FC236}">
              <a16:creationId xmlns:a16="http://schemas.microsoft.com/office/drawing/2014/main" id="{1D519EC3-B256-4363-BFBD-2D075540A949}"/>
            </a:ext>
          </a:extLst>
        </xdr:cNvPr>
        <xdr:cNvSpPr/>
      </xdr:nvSpPr>
      <xdr:spPr>
        <a:xfrm rot="16200000">
          <a:off x="5381177" y="7360683"/>
          <a:ext cx="288000" cy="7956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6</xdr:col>
      <xdr:colOff>123810</xdr:colOff>
      <xdr:row>39</xdr:row>
      <xdr:rowOff>267370</xdr:rowOff>
    </xdr:from>
    <xdr:ext cx="2700000" cy="408217"/>
    <xdr:sp macro="" textlink="$AE$12">
      <xdr:nvSpPr>
        <xdr:cNvPr id="133" name="CuadroTexto 132">
          <a:extLst>
            <a:ext uri="{FF2B5EF4-FFF2-40B4-BE49-F238E27FC236}">
              <a16:creationId xmlns:a16="http://schemas.microsoft.com/office/drawing/2014/main" id="{A4650D84-B6FD-4DEF-AB86-05CDE5FCD533}"/>
            </a:ext>
          </a:extLst>
        </xdr:cNvPr>
        <xdr:cNvSpPr txBox="1"/>
      </xdr:nvSpPr>
      <xdr:spPr>
        <a:xfrm>
          <a:off x="4197579" y="10686255"/>
          <a:ext cx="2700000" cy="408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Importaciones:</a:t>
          </a:r>
          <a:r>
            <a:rPr lang="en-US" sz="2000" b="1" i="0" u="none" strike="noStrike" baseline="0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 </a:t>
          </a:r>
          <a:fld id="{955ED101-065D-4F25-8CF6-006076CE435C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90%</a:t>
          </a:fld>
          <a:endParaRPr lang="es-MX" sz="2000" b="1">
            <a:latin typeface="Rockwell" panose="02060603020205020403" pitchFamily="18" charset="0"/>
          </a:endParaRPr>
        </a:p>
      </xdr:txBody>
    </xdr:sp>
    <xdr:clientData/>
  </xdr:oneCellAnchor>
  <xdr:twoCellAnchor>
    <xdr:from>
      <xdr:col>14</xdr:col>
      <xdr:colOff>538154</xdr:colOff>
      <xdr:row>42</xdr:row>
      <xdr:rowOff>43106</xdr:rowOff>
    </xdr:from>
    <xdr:to>
      <xdr:col>14</xdr:col>
      <xdr:colOff>1474154</xdr:colOff>
      <xdr:row>43</xdr:row>
      <xdr:rowOff>140606</xdr:rowOff>
    </xdr:to>
    <xdr:sp macro="" textlink="">
      <xdr:nvSpPr>
        <xdr:cNvPr id="134" name="Cerrar llave 133">
          <a:extLst>
            <a:ext uri="{FF2B5EF4-FFF2-40B4-BE49-F238E27FC236}">
              <a16:creationId xmlns:a16="http://schemas.microsoft.com/office/drawing/2014/main" id="{EE66932A-C60A-426B-8A41-8438CEF07A57}"/>
            </a:ext>
          </a:extLst>
        </xdr:cNvPr>
        <xdr:cNvSpPr/>
      </xdr:nvSpPr>
      <xdr:spPr>
        <a:xfrm rot="16200000">
          <a:off x="9844962" y="10870683"/>
          <a:ext cx="288000" cy="936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13</xdr:col>
      <xdr:colOff>101051</xdr:colOff>
      <xdr:row>39</xdr:row>
      <xdr:rowOff>275958</xdr:rowOff>
    </xdr:from>
    <xdr:ext cx="2407227" cy="470522"/>
    <xdr:sp macro="" textlink="$AE$15">
      <xdr:nvSpPr>
        <xdr:cNvPr id="135" name="CuadroTexto 134">
          <a:extLst>
            <a:ext uri="{FF2B5EF4-FFF2-40B4-BE49-F238E27FC236}">
              <a16:creationId xmlns:a16="http://schemas.microsoft.com/office/drawing/2014/main" id="{16A60E75-6D34-4592-8F6C-01147E586580}"/>
            </a:ext>
          </a:extLst>
        </xdr:cNvPr>
        <xdr:cNvSpPr txBox="1"/>
      </xdr:nvSpPr>
      <xdr:spPr>
        <a:xfrm>
          <a:off x="8805436" y="10694843"/>
          <a:ext cx="2407227" cy="4705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Producción: </a:t>
          </a:r>
          <a:fld id="{DD241B2E-F4D9-4BAE-ACDC-E3B1F04B7618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10%</a:t>
          </a:fld>
          <a:endParaRPr lang="es-MX" sz="2000" b="1">
            <a:latin typeface="Rockwell" panose="02060603020205020403" pitchFamily="18" charset="0"/>
          </a:endParaRPr>
        </a:p>
      </xdr:txBody>
    </xdr:sp>
    <xdr:clientData/>
  </xdr:oneCellAnchor>
  <xdr:twoCellAnchor>
    <xdr:from>
      <xdr:col>19</xdr:col>
      <xdr:colOff>95249</xdr:colOff>
      <xdr:row>45</xdr:row>
      <xdr:rowOff>91166</xdr:rowOff>
    </xdr:from>
    <xdr:to>
      <xdr:col>25</xdr:col>
      <xdr:colOff>190499</xdr:colOff>
      <xdr:row>65</xdr:row>
      <xdr:rowOff>-1</xdr:rowOff>
    </xdr:to>
    <xdr:graphicFrame macro="">
      <xdr:nvGraphicFramePr>
        <xdr:cNvPr id="136" name="Gráfico 135">
          <a:extLst>
            <a:ext uri="{FF2B5EF4-FFF2-40B4-BE49-F238E27FC236}">
              <a16:creationId xmlns:a16="http://schemas.microsoft.com/office/drawing/2014/main" id="{A8BBED7C-1B08-4A86-9B1E-D3C499382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1789833</xdr:colOff>
      <xdr:row>38</xdr:row>
      <xdr:rowOff>251672</xdr:rowOff>
    </xdr:from>
    <xdr:to>
      <xdr:col>18</xdr:col>
      <xdr:colOff>130275</xdr:colOff>
      <xdr:row>39</xdr:row>
      <xdr:rowOff>256288</xdr:rowOff>
    </xdr:to>
    <xdr:sp macro="" textlink="">
      <xdr:nvSpPr>
        <xdr:cNvPr id="137" name="Elipse 136">
          <a:extLst>
            <a:ext uri="{FF2B5EF4-FFF2-40B4-BE49-F238E27FC236}">
              <a16:creationId xmlns:a16="http://schemas.microsoft.com/office/drawing/2014/main" id="{54606657-84AF-4973-9E3F-E7E97A2FEBCD}"/>
            </a:ext>
          </a:extLst>
        </xdr:cNvPr>
        <xdr:cNvSpPr/>
      </xdr:nvSpPr>
      <xdr:spPr>
        <a:xfrm>
          <a:off x="14248533" y="10071947"/>
          <a:ext cx="264492" cy="261791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1185531</xdr:colOff>
      <xdr:row>50</xdr:row>
      <xdr:rowOff>95039</xdr:rowOff>
    </xdr:from>
    <xdr:to>
      <xdr:col>17</xdr:col>
      <xdr:colOff>1655535</xdr:colOff>
      <xdr:row>55</xdr:row>
      <xdr:rowOff>174625</xdr:rowOff>
    </xdr:to>
    <xdr:sp macro="" textlink="$AC$20">
      <xdr:nvSpPr>
        <xdr:cNvPr id="138" name="CuadroTexto 137">
          <a:extLst>
            <a:ext uri="{FF2B5EF4-FFF2-40B4-BE49-F238E27FC236}">
              <a16:creationId xmlns:a16="http://schemas.microsoft.com/office/drawing/2014/main" id="{1E7B3271-56D7-4115-9B5B-68CC2F02AC7C}"/>
            </a:ext>
          </a:extLst>
        </xdr:cNvPr>
        <xdr:cNvSpPr txBox="1"/>
      </xdr:nvSpPr>
      <xdr:spPr>
        <a:xfrm>
          <a:off x="13663281" y="12747414"/>
          <a:ext cx="470004" cy="1032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fld id="{C3B205B3-6A07-4DF7-B037-8E5717254BF7}" type="TxLink">
            <a:rPr lang="en-US" sz="2800" b="0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pPr/>
            <a:t>8,067</a:t>
          </a:fld>
          <a:endParaRPr lang="es-MX" sz="2800">
            <a:solidFill>
              <a:sysClr val="windowText" lastClr="000000"/>
            </a:solidFill>
            <a:latin typeface="Rockwell" panose="02060603020205020403" pitchFamily="18" charset="0"/>
          </a:endParaRPr>
        </a:p>
      </xdr:txBody>
    </xdr:sp>
    <xdr:clientData/>
  </xdr:twoCellAnchor>
  <xdr:twoCellAnchor>
    <xdr:from>
      <xdr:col>17</xdr:col>
      <xdr:colOff>1185759</xdr:colOff>
      <xdr:row>42</xdr:row>
      <xdr:rowOff>114835</xdr:rowOff>
    </xdr:from>
    <xdr:to>
      <xdr:col>17</xdr:col>
      <xdr:colOff>1659845</xdr:colOff>
      <xdr:row>47</xdr:row>
      <xdr:rowOff>80198</xdr:rowOff>
    </xdr:to>
    <xdr:sp macro="" textlink="$L$39">
      <xdr:nvSpPr>
        <xdr:cNvPr id="139" name="CuadroTexto 138">
          <a:extLst>
            <a:ext uri="{FF2B5EF4-FFF2-40B4-BE49-F238E27FC236}">
              <a16:creationId xmlns:a16="http://schemas.microsoft.com/office/drawing/2014/main" id="{D084D526-F3A4-4AED-B1C7-7F1939F6DC3A}"/>
            </a:ext>
          </a:extLst>
        </xdr:cNvPr>
        <xdr:cNvSpPr txBox="1"/>
      </xdr:nvSpPr>
      <xdr:spPr>
        <a:xfrm>
          <a:off x="13663509" y="11163835"/>
          <a:ext cx="474086" cy="99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fld id="{483F58FD-F3CC-40A7-9BB0-0901BC1ED6DF}" type="TxLink">
            <a:rPr lang="en-US" sz="2800" b="0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pPr/>
            <a:t>6,062</a:t>
          </a:fld>
          <a:endParaRPr lang="es-MX" sz="2800" b="0">
            <a:solidFill>
              <a:sysClr val="windowText" lastClr="000000"/>
            </a:solidFill>
            <a:latin typeface="Rockwell" panose="02060603020205020403" pitchFamily="18" charset="0"/>
          </a:endParaRPr>
        </a:p>
      </xdr:txBody>
    </xdr:sp>
    <xdr:clientData/>
  </xdr:twoCellAnchor>
  <xdr:twoCellAnchor>
    <xdr:from>
      <xdr:col>22</xdr:col>
      <xdr:colOff>906208</xdr:colOff>
      <xdr:row>21</xdr:row>
      <xdr:rowOff>237372</xdr:rowOff>
    </xdr:from>
    <xdr:to>
      <xdr:col>23</xdr:col>
      <xdr:colOff>73633</xdr:colOff>
      <xdr:row>23</xdr:row>
      <xdr:rowOff>22045</xdr:rowOff>
    </xdr:to>
    <xdr:sp macro="" textlink="">
      <xdr:nvSpPr>
        <xdr:cNvPr id="140" name="Elipse 139">
          <a:extLst>
            <a:ext uri="{FF2B5EF4-FFF2-40B4-BE49-F238E27FC236}">
              <a16:creationId xmlns:a16="http://schemas.microsoft.com/office/drawing/2014/main" id="{1690B5A4-FF18-4DC8-9807-796F4686FCA4}"/>
            </a:ext>
          </a:extLst>
        </xdr:cNvPr>
        <xdr:cNvSpPr/>
      </xdr:nvSpPr>
      <xdr:spPr>
        <a:xfrm>
          <a:off x="19162458" y="6238122"/>
          <a:ext cx="262800" cy="260923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173236</xdr:colOff>
      <xdr:row>37</xdr:row>
      <xdr:rowOff>246897</xdr:rowOff>
    </xdr:from>
    <xdr:to>
      <xdr:col>11</xdr:col>
      <xdr:colOff>156671</xdr:colOff>
      <xdr:row>38</xdr:row>
      <xdr:rowOff>244897</xdr:rowOff>
    </xdr:to>
    <xdr:sp macro="" textlink="">
      <xdr:nvSpPr>
        <xdr:cNvPr id="141" name="Elipse 140">
          <a:extLst>
            <a:ext uri="{FF2B5EF4-FFF2-40B4-BE49-F238E27FC236}">
              <a16:creationId xmlns:a16="http://schemas.microsoft.com/office/drawing/2014/main" id="{8D3F845E-2DD9-4238-8916-098F1C436584}"/>
            </a:ext>
          </a:extLst>
        </xdr:cNvPr>
        <xdr:cNvSpPr/>
      </xdr:nvSpPr>
      <xdr:spPr>
        <a:xfrm>
          <a:off x="6697861" y="10073522"/>
          <a:ext cx="25331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134728</xdr:colOff>
      <xdr:row>25</xdr:row>
      <xdr:rowOff>145073</xdr:rowOff>
    </xdr:from>
    <xdr:to>
      <xdr:col>5</xdr:col>
      <xdr:colOff>136194</xdr:colOff>
      <xdr:row>27</xdr:row>
      <xdr:rowOff>98269</xdr:rowOff>
    </xdr:to>
    <xdr:cxnSp macro="">
      <xdr:nvCxnSpPr>
        <xdr:cNvPr id="142" name="Conector recto de flecha 141">
          <a:extLst>
            <a:ext uri="{FF2B5EF4-FFF2-40B4-BE49-F238E27FC236}">
              <a16:creationId xmlns:a16="http://schemas.microsoft.com/office/drawing/2014/main" id="{821D3763-A172-4B43-AA50-AD5193931C49}"/>
            </a:ext>
          </a:extLst>
        </xdr:cNvPr>
        <xdr:cNvCxnSpPr/>
      </xdr:nvCxnSpPr>
      <xdr:spPr>
        <a:xfrm flipH="1">
          <a:off x="3944728" y="6641123"/>
          <a:ext cx="1466" cy="4675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26</xdr:row>
      <xdr:rowOff>255037</xdr:rowOff>
    </xdr:from>
    <xdr:to>
      <xdr:col>13</xdr:col>
      <xdr:colOff>149565</xdr:colOff>
      <xdr:row>27</xdr:row>
      <xdr:rowOff>237162</xdr:rowOff>
    </xdr:to>
    <xdr:sp macro="" textlink="">
      <xdr:nvSpPr>
        <xdr:cNvPr id="143" name="Elipse 142">
          <a:extLst>
            <a:ext uri="{FF2B5EF4-FFF2-40B4-BE49-F238E27FC236}">
              <a16:creationId xmlns:a16="http://schemas.microsoft.com/office/drawing/2014/main" id="{65A5F6E5-EC3A-4463-9097-2BB7D2951C3D}"/>
            </a:ext>
          </a:extLst>
        </xdr:cNvPr>
        <xdr:cNvSpPr/>
      </xdr:nvSpPr>
      <xdr:spPr>
        <a:xfrm>
          <a:off x="8628815" y="7462287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119643</xdr:colOff>
      <xdr:row>22</xdr:row>
      <xdr:rowOff>71373</xdr:rowOff>
    </xdr:from>
    <xdr:to>
      <xdr:col>9</xdr:col>
      <xdr:colOff>121109</xdr:colOff>
      <xdr:row>23</xdr:row>
      <xdr:rowOff>232308</xdr:rowOff>
    </xdr:to>
    <xdr:cxnSp macro="">
      <xdr:nvCxnSpPr>
        <xdr:cNvPr id="144" name="Conector recto de flecha 143">
          <a:extLst>
            <a:ext uri="{FF2B5EF4-FFF2-40B4-BE49-F238E27FC236}">
              <a16:creationId xmlns:a16="http://schemas.microsoft.com/office/drawing/2014/main" id="{7EF8E1EA-F104-4A20-8C23-D73435053976}"/>
            </a:ext>
          </a:extLst>
        </xdr:cNvPr>
        <xdr:cNvCxnSpPr/>
      </xdr:nvCxnSpPr>
      <xdr:spPr>
        <a:xfrm flipH="1">
          <a:off x="6368043" y="5843523"/>
          <a:ext cx="1466" cy="38953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137573</xdr:colOff>
      <xdr:row>25</xdr:row>
      <xdr:rowOff>100508</xdr:rowOff>
    </xdr:from>
    <xdr:to>
      <xdr:col>9</xdr:col>
      <xdr:colOff>139039</xdr:colOff>
      <xdr:row>26</xdr:row>
      <xdr:rowOff>250237</xdr:rowOff>
    </xdr:to>
    <xdr:cxnSp macro="">
      <xdr:nvCxnSpPr>
        <xdr:cNvPr id="145" name="Conector recto de flecha 144">
          <a:extLst>
            <a:ext uri="{FF2B5EF4-FFF2-40B4-BE49-F238E27FC236}">
              <a16:creationId xmlns:a16="http://schemas.microsoft.com/office/drawing/2014/main" id="{01A25167-8E4B-42DE-8B22-14B43C7D8C7A}"/>
            </a:ext>
          </a:extLst>
        </xdr:cNvPr>
        <xdr:cNvCxnSpPr/>
      </xdr:nvCxnSpPr>
      <xdr:spPr>
        <a:xfrm flipH="1">
          <a:off x="6385973" y="6596558"/>
          <a:ext cx="1466" cy="38785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51637</xdr:colOff>
      <xdr:row>27</xdr:row>
      <xdr:rowOff>124039</xdr:rowOff>
    </xdr:from>
    <xdr:to>
      <xdr:col>12</xdr:col>
      <xdr:colOff>416862</xdr:colOff>
      <xdr:row>27</xdr:row>
      <xdr:rowOff>125505</xdr:rowOff>
    </xdr:to>
    <xdr:cxnSp macro="">
      <xdr:nvCxnSpPr>
        <xdr:cNvPr id="146" name="Conector recto de flecha 145">
          <a:extLst>
            <a:ext uri="{FF2B5EF4-FFF2-40B4-BE49-F238E27FC236}">
              <a16:creationId xmlns:a16="http://schemas.microsoft.com/office/drawing/2014/main" id="{D3FBF6B4-5C49-4000-ADCC-1812905C453D}"/>
            </a:ext>
          </a:extLst>
        </xdr:cNvPr>
        <xdr:cNvCxnSpPr/>
      </xdr:nvCxnSpPr>
      <xdr:spPr>
        <a:xfrm rot="5400000" flipH="1" flipV="1">
          <a:off x="7262967" y="6952559"/>
          <a:ext cx="1466" cy="36522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897697</xdr:colOff>
      <xdr:row>15</xdr:row>
      <xdr:rowOff>378912</xdr:rowOff>
    </xdr:from>
    <xdr:to>
      <xdr:col>23</xdr:col>
      <xdr:colOff>65122</xdr:colOff>
      <xdr:row>16</xdr:row>
      <xdr:rowOff>244837</xdr:rowOff>
    </xdr:to>
    <xdr:sp macro="" textlink="">
      <xdr:nvSpPr>
        <xdr:cNvPr id="147" name="Elipse 146">
          <a:extLst>
            <a:ext uri="{FF2B5EF4-FFF2-40B4-BE49-F238E27FC236}">
              <a16:creationId xmlns:a16="http://schemas.microsoft.com/office/drawing/2014/main" id="{B85C7D44-08F6-4630-A9C2-DAF06DB1F288}"/>
            </a:ext>
          </a:extLst>
        </xdr:cNvPr>
        <xdr:cNvSpPr/>
      </xdr:nvSpPr>
      <xdr:spPr>
        <a:xfrm>
          <a:off x="19153947" y="4569912"/>
          <a:ext cx="262800" cy="2628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1753933</xdr:colOff>
      <xdr:row>18</xdr:row>
      <xdr:rowOff>240547</xdr:rowOff>
    </xdr:from>
    <xdr:to>
      <xdr:col>18</xdr:col>
      <xdr:colOff>95858</xdr:colOff>
      <xdr:row>19</xdr:row>
      <xdr:rowOff>247470</xdr:rowOff>
    </xdr:to>
    <xdr:sp macro="" textlink="">
      <xdr:nvSpPr>
        <xdr:cNvPr id="148" name="Elipse 147">
          <a:extLst>
            <a:ext uri="{FF2B5EF4-FFF2-40B4-BE49-F238E27FC236}">
              <a16:creationId xmlns:a16="http://schemas.microsoft.com/office/drawing/2014/main" id="{6686C7A3-07DB-4DBD-8851-A467984E59F9}"/>
            </a:ext>
          </a:extLst>
        </xdr:cNvPr>
        <xdr:cNvSpPr/>
      </xdr:nvSpPr>
      <xdr:spPr>
        <a:xfrm>
          <a:off x="14231683" y="5479297"/>
          <a:ext cx="262800" cy="260923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206868</xdr:colOff>
      <xdr:row>12</xdr:row>
      <xdr:rowOff>946</xdr:rowOff>
    </xdr:from>
    <xdr:to>
      <xdr:col>5</xdr:col>
      <xdr:colOff>224993</xdr:colOff>
      <xdr:row>12</xdr:row>
      <xdr:rowOff>288946</xdr:rowOff>
    </xdr:to>
    <xdr:sp macro="" textlink="">
      <xdr:nvSpPr>
        <xdr:cNvPr id="150" name="Elipse 149">
          <a:extLst>
            <a:ext uri="{FF2B5EF4-FFF2-40B4-BE49-F238E27FC236}">
              <a16:creationId xmlns:a16="http://schemas.microsoft.com/office/drawing/2014/main" id="{247617AB-D921-474D-98B4-E7EFF8DDF559}"/>
            </a:ext>
          </a:extLst>
        </xdr:cNvPr>
        <xdr:cNvSpPr/>
      </xdr:nvSpPr>
      <xdr:spPr>
        <a:xfrm>
          <a:off x="3746993" y="3382321"/>
          <a:ext cx="288000" cy="28800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251789</xdr:colOff>
      <xdr:row>17</xdr:row>
      <xdr:rowOff>380999</xdr:rowOff>
    </xdr:from>
    <xdr:to>
      <xdr:col>1</xdr:col>
      <xdr:colOff>174624</xdr:colOff>
      <xdr:row>18</xdr:row>
      <xdr:rowOff>251791</xdr:rowOff>
    </xdr:to>
    <xdr:sp macro="" textlink="">
      <xdr:nvSpPr>
        <xdr:cNvPr id="156" name="Elipse 155">
          <a:extLst>
            <a:ext uri="{FF2B5EF4-FFF2-40B4-BE49-F238E27FC236}">
              <a16:creationId xmlns:a16="http://schemas.microsoft.com/office/drawing/2014/main" id="{8C72F867-C9B3-46FE-9486-10BA367AB8FE}"/>
            </a:ext>
          </a:extLst>
        </xdr:cNvPr>
        <xdr:cNvSpPr/>
      </xdr:nvSpPr>
      <xdr:spPr>
        <a:xfrm>
          <a:off x="251789" y="5222874"/>
          <a:ext cx="272085" cy="267667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1464343</xdr:colOff>
      <xdr:row>46</xdr:row>
      <xdr:rowOff>127001</xdr:rowOff>
    </xdr:from>
    <xdr:to>
      <xdr:col>17</xdr:col>
      <xdr:colOff>676728</xdr:colOff>
      <xdr:row>48</xdr:row>
      <xdr:rowOff>62039</xdr:rowOff>
    </xdr:to>
    <xdr:sp macro="" textlink="">
      <xdr:nvSpPr>
        <xdr:cNvPr id="4" name="Cerrar llave 3">
          <a:extLst>
            <a:ext uri="{FF2B5EF4-FFF2-40B4-BE49-F238E27FC236}">
              <a16:creationId xmlns:a16="http://schemas.microsoft.com/office/drawing/2014/main" id="{85961EF4-16E8-42C4-9003-9920F2F53F8B}"/>
            </a:ext>
          </a:extLst>
        </xdr:cNvPr>
        <xdr:cNvSpPr/>
      </xdr:nvSpPr>
      <xdr:spPr>
        <a:xfrm rot="5400000">
          <a:off x="11617151" y="10929193"/>
          <a:ext cx="360000" cy="2700000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0.08723</cdr:x>
      <cdr:y>0.58326</cdr:y>
    </cdr:from>
    <cdr:to>
      <cdr:x>0.67675</cdr:x>
      <cdr:y>0.65821</cdr:y>
    </cdr:to>
    <cdr:sp macro="" textlink="">
      <cdr:nvSpPr>
        <cdr:cNvPr id="2" name="Cerrar llave 1">
          <a:extLst xmlns:a="http://schemas.openxmlformats.org/drawingml/2006/main">
            <a:ext uri="{FF2B5EF4-FFF2-40B4-BE49-F238E27FC236}">
              <a16:creationId xmlns:a16="http://schemas.microsoft.com/office/drawing/2014/main" id="{6FAE5F82-48FF-47B4-9FE4-25861F381C09}"/>
            </a:ext>
          </a:extLst>
        </cdr:cNvPr>
        <cdr:cNvSpPr/>
      </cdr:nvSpPr>
      <cdr:spPr>
        <a:xfrm xmlns:a="http://schemas.openxmlformats.org/drawingml/2006/main" rot="5400000">
          <a:off x="4997305" y="-994199"/>
          <a:ext cx="362449" cy="799200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0.75107</cdr:x>
      <cdr:y>0.35775</cdr:y>
    </cdr:from>
    <cdr:to>
      <cdr:x>0.94188</cdr:x>
      <cdr:y>0.43958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C32A6396-0B7F-4957-8E97-ED5825BD18DA}"/>
            </a:ext>
          </a:extLst>
        </cdr:cNvPr>
        <cdr:cNvSpPr txBox="1"/>
      </cdr:nvSpPr>
      <cdr:spPr>
        <a:xfrm xmlns:a="http://schemas.openxmlformats.org/drawingml/2006/main">
          <a:off x="10182043" y="1730035"/>
          <a:ext cx="2586761" cy="395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2000" b="1">
              <a:latin typeface="Rockwell" panose="02060603020205020403" pitchFamily="18" charset="0"/>
            </a:rPr>
            <a:t>Consumo petrolero</a:t>
          </a:r>
        </a:p>
      </cdr:txBody>
    </cdr:sp>
  </cdr:relSizeAnchor>
  <cdr:relSizeAnchor xmlns:cdr="http://schemas.openxmlformats.org/drawingml/2006/chartDrawing">
    <cdr:from>
      <cdr:x>0.0888</cdr:x>
      <cdr:y>0.26924</cdr:y>
    </cdr:from>
    <cdr:to>
      <cdr:x>0.74471</cdr:x>
      <cdr:y>0.34368</cdr:y>
    </cdr:to>
    <cdr:sp macro="" textlink="">
      <cdr:nvSpPr>
        <cdr:cNvPr id="5" name="Cerrar llave 4">
          <a:extLst xmlns:a="http://schemas.openxmlformats.org/drawingml/2006/main">
            <a:ext uri="{FF2B5EF4-FFF2-40B4-BE49-F238E27FC236}">
              <a16:creationId xmlns:a16="http://schemas.microsoft.com/office/drawing/2014/main" id="{85961EF4-16E8-42C4-9003-9920F2F53F8B}"/>
            </a:ext>
          </a:extLst>
        </cdr:cNvPr>
        <cdr:cNvSpPr/>
      </cdr:nvSpPr>
      <cdr:spPr>
        <a:xfrm xmlns:a="http://schemas.openxmlformats.org/drawingml/2006/main" rot="5400000">
          <a:off x="5469845" y="-2963989"/>
          <a:ext cx="360000" cy="8892000"/>
        </a:xfrm>
        <a:prstGeom xmlns:a="http://schemas.openxmlformats.org/drawingml/2006/main" prst="rightBrace">
          <a:avLst>
            <a:gd name="adj1" fmla="val 8333"/>
            <a:gd name="adj2" fmla="val 49467"/>
          </a:avLst>
        </a:prstGeom>
        <a:ln xmlns:a="http://schemas.openxmlformats.org/drawingml/2006/main">
          <a:solidFill>
            <a:schemeClr val="bg2">
              <a:lumMod val="1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MX" sz="1100"/>
        </a:p>
      </cdr:txBody>
    </cdr:sp>
  </cdr:relSizeAnchor>
  <cdr:relSizeAnchor xmlns:cdr="http://schemas.openxmlformats.org/drawingml/2006/chartDrawing">
    <cdr:from>
      <cdr:x>0.34543</cdr:x>
      <cdr:y>0.35782</cdr:y>
    </cdr:from>
    <cdr:to>
      <cdr:x>0.50397</cdr:x>
      <cdr:y>0.44096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4E04D83-5382-4B95-BF2C-3CD5558087B7}"/>
            </a:ext>
          </a:extLst>
        </cdr:cNvPr>
        <cdr:cNvSpPr txBox="1"/>
      </cdr:nvSpPr>
      <cdr:spPr>
        <a:xfrm xmlns:a="http://schemas.openxmlformats.org/drawingml/2006/main">
          <a:off x="4682858" y="1730376"/>
          <a:ext cx="2149285" cy="402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2000" b="1">
              <a:latin typeface="Rockwell" panose="02060603020205020403" pitchFamily="18" charset="0"/>
            </a:rPr>
            <a:t>Oferta nacional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104774</xdr:rowOff>
    </xdr:from>
    <xdr:to>
      <xdr:col>0</xdr:col>
      <xdr:colOff>851647</xdr:colOff>
      <xdr:row>2</xdr:row>
      <xdr:rowOff>227385</xdr:rowOff>
    </xdr:to>
    <xdr:pic>
      <xdr:nvPicPr>
        <xdr:cNvPr id="2" name="Imagen 1" descr="logo cnh firma">
          <a:extLst>
            <a:ext uri="{FF2B5EF4-FFF2-40B4-BE49-F238E27FC236}">
              <a16:creationId xmlns:a16="http://schemas.microsoft.com/office/drawing/2014/main" id="{F44C5B6F-5653-4AA0-A50D-43D8996B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4"/>
          <a:ext cx="737347" cy="70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15</xdr:col>
      <xdr:colOff>132000</xdr:colOff>
      <xdr:row>76</xdr:row>
      <xdr:rowOff>129000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E5CFE2B-D36A-4E8F-A929-CD5E959D5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15</xdr:col>
      <xdr:colOff>132000</xdr:colOff>
      <xdr:row>51</xdr:row>
      <xdr:rowOff>129000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AFFDD0D-3924-47CB-8309-F21052942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29</xdr:row>
      <xdr:rowOff>0</xdr:rowOff>
    </xdr:from>
    <xdr:to>
      <xdr:col>28</xdr:col>
      <xdr:colOff>676286</xdr:colOff>
      <xdr:row>51</xdr:row>
      <xdr:rowOff>129000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DEDE19FE-2D2A-4726-BC55-287614DAD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O102"/>
  <sheetViews>
    <sheetView showGridLines="0" tabSelected="1" view="pageBreakPreview" topLeftCell="C1" zoomScale="65" zoomScaleNormal="50" zoomScaleSheetLayoutView="65" zoomScalePageLayoutView="70" workbookViewId="0">
      <selection activeCell="C2" sqref="C2:X2"/>
    </sheetView>
  </sheetViews>
  <sheetFormatPr baseColWidth="10" defaultColWidth="8.7109375" defaultRowHeight="15" zeroHeight="1"/>
  <cols>
    <col min="1" max="1" width="5.140625" customWidth="1"/>
    <col min="2" max="3" width="22.140625" customWidth="1"/>
    <col min="4" max="4" width="3.5703125" customWidth="1"/>
    <col min="5" max="5" width="4.140625" customWidth="1"/>
    <col min="6" max="6" width="3.85546875" customWidth="1"/>
    <col min="7" max="7" width="6.7109375" customWidth="1"/>
    <col min="8" max="8" width="20.85546875" customWidth="1"/>
    <col min="9" max="9" width="5.140625" customWidth="1"/>
    <col min="10" max="11" width="4" customWidth="1"/>
    <col min="12" max="12" width="3.7109375" customWidth="1"/>
    <col min="13" max="13" width="25.140625" customWidth="1"/>
    <col min="14" max="14" width="4.140625" customWidth="1"/>
    <col min="15" max="15" width="42.5703125" customWidth="1"/>
    <col min="16" max="16" width="5" customWidth="1"/>
    <col min="17" max="17" width="4.5703125" customWidth="1"/>
    <col min="18" max="18" width="28.85546875" customWidth="1"/>
    <col min="19" max="19" width="4.42578125" customWidth="1"/>
    <col min="20" max="20" width="38.140625" customWidth="1"/>
    <col min="21" max="21" width="3.7109375" customWidth="1"/>
    <col min="22" max="22" width="11.42578125" customWidth="1"/>
    <col min="23" max="23" width="16.42578125" customWidth="1"/>
    <col min="24" max="24" width="11.42578125" customWidth="1"/>
    <col min="25" max="25" width="2.85546875" customWidth="1"/>
    <col min="26" max="26" width="3.7109375" customWidth="1"/>
    <col min="27" max="27" width="3.5703125" customWidth="1"/>
    <col min="28" max="28" width="2.7109375" style="117" customWidth="1"/>
    <col min="29" max="29" width="43.85546875" style="117" bestFit="1" customWidth="1"/>
    <col min="30" max="30" width="10.140625" style="117" bestFit="1" customWidth="1"/>
    <col min="31" max="31" width="23.5703125" style="117" bestFit="1" customWidth="1"/>
    <col min="32" max="32" width="1.7109375" style="117" customWidth="1"/>
    <col min="33" max="33" width="36.7109375" style="117" bestFit="1" customWidth="1"/>
    <col min="34" max="34" width="1.7109375" style="117" customWidth="1"/>
    <col min="35" max="36" width="10.42578125" style="117" customWidth="1"/>
    <col min="37" max="16384" width="8.7109375" style="117"/>
  </cols>
  <sheetData>
    <row r="1" spans="1:36" s="151" customFormat="1" ht="18.75">
      <c r="A1" s="10"/>
      <c r="B1" s="204"/>
      <c r="C1" s="204"/>
      <c r="D1" s="103"/>
      <c r="E1" s="10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117"/>
    </row>
    <row r="2" spans="1:36" s="151" customFormat="1" ht="27.75">
      <c r="A2" s="10"/>
      <c r="B2" s="103"/>
      <c r="C2" s="205" t="s">
        <v>10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108"/>
      <c r="Z2" s="108"/>
      <c r="AA2" s="108"/>
      <c r="AB2" s="119"/>
    </row>
    <row r="3" spans="1:36" s="151" customFormat="1" ht="27.75">
      <c r="A3" s="10"/>
      <c r="B3" s="103"/>
      <c r="C3" s="205" t="s">
        <v>42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108"/>
      <c r="Z3" s="108"/>
      <c r="AA3" s="108"/>
      <c r="AB3" s="119"/>
    </row>
    <row r="4" spans="1:36" s="151" customFormat="1" ht="26.25">
      <c r="A4" s="10"/>
      <c r="B4" s="103"/>
      <c r="C4" s="206" t="s">
        <v>78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109"/>
      <c r="Z4" s="109"/>
      <c r="AA4" s="170"/>
      <c r="AB4" s="171"/>
      <c r="AC4" s="196"/>
      <c r="AD4" s="196"/>
      <c r="AE4" s="196"/>
      <c r="AF4" s="196"/>
      <c r="AG4" s="196"/>
      <c r="AH4" s="196"/>
    </row>
    <row r="5" spans="1:36" s="151" customFormat="1" ht="30" customHeight="1">
      <c r="A5" s="10"/>
      <c r="B5" s="121" t="s">
        <v>46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70"/>
      <c r="AB5" s="171"/>
      <c r="AC5" s="196"/>
      <c r="AD5" s="196"/>
      <c r="AE5" s="196"/>
      <c r="AF5" s="196"/>
      <c r="AG5" s="196"/>
      <c r="AH5" s="196"/>
    </row>
    <row r="6" spans="1:36" s="151" customFormat="1" ht="3.75" customHeight="1">
      <c r="A6" s="10"/>
      <c r="B6" s="103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70"/>
      <c r="AB6" s="171"/>
      <c r="AC6" s="178"/>
      <c r="AD6" s="178"/>
      <c r="AE6" s="178"/>
      <c r="AF6" s="178"/>
      <c r="AG6" s="178"/>
      <c r="AH6" s="178"/>
    </row>
    <row r="7" spans="1:36" s="151" customFormat="1" ht="18" customHeight="1">
      <c r="A7" s="10"/>
      <c r="B7" s="207" t="s">
        <v>16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109"/>
      <c r="T7" s="208" t="s">
        <v>17</v>
      </c>
      <c r="U7" s="208"/>
      <c r="V7" s="208"/>
      <c r="W7" s="208"/>
      <c r="X7" s="208"/>
      <c r="Y7" s="208"/>
      <c r="Z7" s="208"/>
      <c r="AA7" s="170"/>
      <c r="AB7" s="171"/>
      <c r="AC7" s="178"/>
      <c r="AD7" s="178"/>
      <c r="AE7" s="178"/>
      <c r="AF7" s="178"/>
      <c r="AG7" s="178"/>
      <c r="AH7" s="178"/>
      <c r="AI7" s="152"/>
    </row>
    <row r="8" spans="1:36" s="151" customFormat="1" ht="18" customHeight="1">
      <c r="A8" s="10"/>
      <c r="B8" s="218" t="s">
        <v>31</v>
      </c>
      <c r="C8" s="218"/>
      <c r="D8" s="32"/>
      <c r="E8" s="32"/>
      <c r="F8" s="33"/>
      <c r="G8" s="33"/>
      <c r="H8" s="33"/>
      <c r="I8" s="34"/>
      <c r="J8" s="33"/>
      <c r="K8" s="33"/>
      <c r="L8" s="33"/>
      <c r="M8" s="33"/>
      <c r="N8" s="33"/>
      <c r="O8" s="34"/>
      <c r="P8" s="34"/>
      <c r="Q8" s="34"/>
      <c r="R8" s="33"/>
      <c r="S8"/>
      <c r="T8" s="64"/>
      <c r="U8" s="64"/>
      <c r="V8" s="64"/>
      <c r="W8" s="64"/>
      <c r="X8" s="64"/>
      <c r="Y8" s="64"/>
      <c r="Z8" s="64"/>
      <c r="AC8" s="197" t="s">
        <v>15</v>
      </c>
      <c r="AD8" s="197"/>
      <c r="AE8" s="197"/>
      <c r="AF8" s="178"/>
      <c r="AG8" s="178" t="s">
        <v>27</v>
      </c>
      <c r="AH8" s="178"/>
    </row>
    <row r="9" spans="1:36" s="151" customFormat="1" ht="28.5" customHeight="1">
      <c r="A9" s="10"/>
      <c r="B9" s="33"/>
      <c r="C9" s="33"/>
      <c r="D9" s="36"/>
      <c r="E9" s="36"/>
      <c r="F9" s="33"/>
      <c r="G9" s="33"/>
      <c r="H9" s="33"/>
      <c r="I9" s="34"/>
      <c r="J9" s="33"/>
      <c r="K9" s="33"/>
      <c r="L9" s="33"/>
      <c r="M9" s="37"/>
      <c r="N9" s="33"/>
      <c r="O9" s="106" t="s">
        <v>4</v>
      </c>
      <c r="P9" s="106"/>
      <c r="Q9" s="34"/>
      <c r="R9" s="33"/>
      <c r="S9"/>
      <c r="T9" s="64"/>
      <c r="U9" s="64"/>
      <c r="V9" s="64"/>
      <c r="W9" s="64"/>
      <c r="X9" s="64"/>
      <c r="Y9" s="64"/>
      <c r="Z9" s="64"/>
      <c r="AC9" s="177">
        <f>B19+B24</f>
        <v>4844.2710489999999</v>
      </c>
      <c r="AD9" s="177"/>
      <c r="AE9" s="177"/>
      <c r="AF9" s="178"/>
      <c r="AG9" s="202">
        <f>(W14+T27+T31+T34)-(W41+W45+O37)</f>
        <v>176.68046103449024</v>
      </c>
      <c r="AH9" s="178"/>
    </row>
    <row r="10" spans="1:36" s="151" customFormat="1" ht="20.25" customHeight="1">
      <c r="A10" s="10"/>
      <c r="B10" s="35"/>
      <c r="C10" s="35"/>
      <c r="D10" s="35"/>
      <c r="E10" s="35"/>
      <c r="F10" s="33"/>
      <c r="G10" s="33"/>
      <c r="H10" s="33"/>
      <c r="I10" s="34"/>
      <c r="J10" s="33"/>
      <c r="K10" s="33"/>
      <c r="L10" s="33"/>
      <c r="M10" s="38"/>
      <c r="N10" s="219"/>
      <c r="O10" s="102">
        <v>39.938532000000002</v>
      </c>
      <c r="P10" s="52"/>
      <c r="Q10" s="34"/>
      <c r="R10" s="33"/>
      <c r="S10"/>
      <c r="T10" s="64"/>
      <c r="U10" s="64"/>
      <c r="V10" s="64"/>
      <c r="W10" s="64"/>
      <c r="X10" s="64"/>
      <c r="Y10" s="64"/>
      <c r="Z10" s="64"/>
      <c r="AC10" s="178"/>
      <c r="AD10" s="178"/>
      <c r="AE10" s="178"/>
      <c r="AF10" s="178"/>
      <c r="AG10" s="178"/>
      <c r="AH10" s="178"/>
    </row>
    <row r="11" spans="1:36" s="151" customFormat="1" ht="28.5" customHeight="1">
      <c r="A11" s="10"/>
      <c r="B11" s="35"/>
      <c r="C11" s="35"/>
      <c r="D11" s="35"/>
      <c r="E11" s="33"/>
      <c r="F11" s="33"/>
      <c r="G11" s="33"/>
      <c r="H11" s="33"/>
      <c r="I11" s="34"/>
      <c r="J11" s="33"/>
      <c r="K11" s="33"/>
      <c r="L11" s="33"/>
      <c r="M11" s="37"/>
      <c r="N11" s="219"/>
      <c r="O11" s="106" t="s">
        <v>3</v>
      </c>
      <c r="P11" s="106"/>
      <c r="Q11" s="34"/>
      <c r="R11" s="33"/>
      <c r="S11"/>
      <c r="T11" s="64"/>
      <c r="U11" s="64"/>
      <c r="V11" s="64"/>
      <c r="W11" s="64"/>
      <c r="X11" s="64"/>
      <c r="Y11" s="64"/>
      <c r="Z11" s="64"/>
      <c r="AC11" s="180" t="s">
        <v>20</v>
      </c>
      <c r="AD11" s="180"/>
      <c r="AE11" s="180"/>
      <c r="AF11" s="180"/>
      <c r="AG11" s="180"/>
      <c r="AH11" s="179"/>
    </row>
    <row r="12" spans="1:36" s="151" customFormat="1" ht="20.25" customHeight="1">
      <c r="A12" s="10"/>
      <c r="B12" s="33"/>
      <c r="C12" s="33"/>
      <c r="D12" s="33"/>
      <c r="E12" s="33"/>
      <c r="F12" s="213" t="s">
        <v>18</v>
      </c>
      <c r="G12" s="213"/>
      <c r="H12" s="213"/>
      <c r="I12" s="213"/>
      <c r="J12" s="213"/>
      <c r="K12" s="33"/>
      <c r="L12" s="33"/>
      <c r="M12" s="33"/>
      <c r="N12" s="219"/>
      <c r="O12" s="102">
        <v>402.801513</v>
      </c>
      <c r="P12" s="52"/>
      <c r="Q12" s="34"/>
      <c r="R12" s="33"/>
      <c r="S12"/>
      <c r="T12" s="64"/>
      <c r="U12" s="64"/>
      <c r="V12" s="64"/>
      <c r="W12" s="64"/>
      <c r="X12" s="64"/>
      <c r="Y12" s="64"/>
      <c r="Z12" s="64"/>
      <c r="AC12" s="180">
        <v>5434</v>
      </c>
      <c r="AD12" s="181">
        <f>AC12/AC20</f>
        <v>0.67357546434261495</v>
      </c>
      <c r="AE12" s="181">
        <f>AC12/AE20</f>
        <v>0.89646912355785657</v>
      </c>
      <c r="AF12" s="180"/>
      <c r="AG12" s="180"/>
      <c r="AH12" s="179"/>
    </row>
    <row r="13" spans="1:36" ht="24" customHeight="1">
      <c r="A13" s="10"/>
      <c r="B13" s="33"/>
      <c r="C13" s="33"/>
      <c r="D13" s="33"/>
      <c r="E13" s="36"/>
      <c r="F13" s="67"/>
      <c r="G13" s="30"/>
      <c r="H13" s="87">
        <v>1079.4594950000001</v>
      </c>
      <c r="I13" s="30"/>
      <c r="J13" s="220"/>
      <c r="K13" s="39"/>
      <c r="L13" s="33"/>
      <c r="M13" s="37"/>
      <c r="N13" s="219"/>
      <c r="O13" s="221" t="s">
        <v>43</v>
      </c>
      <c r="P13" s="106"/>
      <c r="Q13" s="34"/>
      <c r="R13" s="33"/>
      <c r="T13" s="64"/>
      <c r="U13" s="64"/>
      <c r="V13" s="64"/>
      <c r="W13" s="66" t="s">
        <v>36</v>
      </c>
      <c r="X13" s="64"/>
      <c r="Y13" s="64"/>
      <c r="Z13" s="64"/>
      <c r="AA13" s="151"/>
      <c r="AB13" s="151"/>
      <c r="AC13" s="180"/>
      <c r="AD13" s="180"/>
      <c r="AE13" s="180"/>
      <c r="AF13" s="180"/>
      <c r="AG13" s="180"/>
      <c r="AH13" s="179"/>
      <c r="AI13" s="151"/>
      <c r="AJ13" s="151"/>
    </row>
    <row r="14" spans="1:36" ht="20.25" customHeight="1">
      <c r="A14" s="10"/>
      <c r="B14" s="33"/>
      <c r="C14" s="33"/>
      <c r="D14" s="33"/>
      <c r="E14" s="36"/>
      <c r="F14" s="123"/>
      <c r="G14" s="33"/>
      <c r="H14" s="53"/>
      <c r="I14" s="33"/>
      <c r="J14" s="220"/>
      <c r="K14" s="39"/>
      <c r="L14" s="30"/>
      <c r="M14" s="30"/>
      <c r="N14" s="219"/>
      <c r="O14" s="221"/>
      <c r="P14" s="106"/>
      <c r="Q14" s="34"/>
      <c r="R14" s="33"/>
      <c r="T14" s="64"/>
      <c r="U14" s="30"/>
      <c r="V14" s="30"/>
      <c r="W14" s="102">
        <v>2308.400936</v>
      </c>
      <c r="X14" s="30"/>
      <c r="Y14" s="30"/>
      <c r="Z14" s="209"/>
      <c r="AA14" s="151"/>
      <c r="AB14" s="151"/>
      <c r="AC14" s="180"/>
      <c r="AD14" s="180"/>
      <c r="AE14" s="180"/>
      <c r="AF14" s="180"/>
      <c r="AG14" s="180"/>
      <c r="AH14" s="179"/>
      <c r="AI14" s="151"/>
      <c r="AJ14" s="151"/>
    </row>
    <row r="15" spans="1:36" ht="20.25" customHeight="1">
      <c r="A15" s="10"/>
      <c r="B15" s="33"/>
      <c r="C15" s="33"/>
      <c r="D15" s="33"/>
      <c r="E15" s="36"/>
      <c r="F15" s="123"/>
      <c r="G15" s="33"/>
      <c r="H15" s="53"/>
      <c r="I15" s="33"/>
      <c r="J15" s="220"/>
      <c r="K15" s="105"/>
      <c r="L15" s="30"/>
      <c r="M15" s="33"/>
      <c r="N15" s="219"/>
      <c r="O15" s="102">
        <v>1274.332846</v>
      </c>
      <c r="P15" s="57"/>
      <c r="Q15" s="33"/>
      <c r="R15" s="211" t="s">
        <v>13</v>
      </c>
      <c r="T15" s="212" t="s">
        <v>19</v>
      </c>
      <c r="U15" s="30"/>
      <c r="V15" s="64"/>
      <c r="W15" s="64"/>
      <c r="X15" s="64"/>
      <c r="Y15" s="64"/>
      <c r="Z15" s="210"/>
      <c r="AA15" s="151"/>
      <c r="AB15" s="151"/>
      <c r="AC15" s="182" t="s">
        <v>26</v>
      </c>
      <c r="AD15" s="183">
        <f>1-AD12</f>
        <v>0.32642453565738505</v>
      </c>
      <c r="AE15" s="183">
        <f>1-AE12</f>
        <v>0.10353087644214343</v>
      </c>
      <c r="AF15" s="182"/>
      <c r="AG15" s="182"/>
      <c r="AH15" s="179"/>
      <c r="AI15" s="151"/>
      <c r="AJ15" s="151"/>
    </row>
    <row r="16" spans="1:36" ht="31.5">
      <c r="A16" s="10"/>
      <c r="B16" s="33"/>
      <c r="C16" s="33"/>
      <c r="D16" s="33"/>
      <c r="E16" s="36"/>
      <c r="F16" s="123"/>
      <c r="G16" s="213" t="s">
        <v>9</v>
      </c>
      <c r="H16" s="213"/>
      <c r="I16" s="213"/>
      <c r="J16" s="220"/>
      <c r="K16" s="39"/>
      <c r="L16" s="30"/>
      <c r="M16" s="51"/>
      <c r="N16" s="219"/>
      <c r="O16" s="33"/>
      <c r="P16" s="33"/>
      <c r="Q16" s="33"/>
      <c r="R16" s="211"/>
      <c r="T16" s="212"/>
      <c r="U16" s="30"/>
      <c r="V16" s="64"/>
      <c r="W16" s="66" t="s">
        <v>38</v>
      </c>
      <c r="X16" s="64"/>
      <c r="Y16" s="64"/>
      <c r="Z16" s="210"/>
      <c r="AA16" s="151"/>
      <c r="AB16" s="151"/>
      <c r="AC16" s="184">
        <f>W14+T27-W41-W45-AG9</f>
        <v>627.55845996551966</v>
      </c>
      <c r="AD16" s="184"/>
      <c r="AE16" s="184"/>
      <c r="AF16" s="185"/>
      <c r="AG16" s="185"/>
      <c r="AH16" s="179"/>
      <c r="AI16" s="151"/>
      <c r="AJ16" s="151"/>
    </row>
    <row r="17" spans="1:457" ht="20.25" customHeight="1">
      <c r="A17" s="10"/>
      <c r="B17" s="214" t="s">
        <v>45</v>
      </c>
      <c r="C17" s="214"/>
      <c r="D17" s="33"/>
      <c r="E17" s="40"/>
      <c r="F17" s="67"/>
      <c r="G17" s="30"/>
      <c r="H17" s="87">
        <v>3945.3962880000004</v>
      </c>
      <c r="I17" s="30"/>
      <c r="J17" s="220"/>
      <c r="K17" s="39"/>
      <c r="L17" s="30"/>
      <c r="M17" s="33"/>
      <c r="N17" s="219"/>
      <c r="O17" s="104" t="s">
        <v>5</v>
      </c>
      <c r="P17" s="104"/>
      <c r="Q17" s="77"/>
      <c r="R17" s="88">
        <v>2796.1259239999999</v>
      </c>
      <c r="S17" s="86"/>
      <c r="T17" s="88">
        <v>2780.5506</v>
      </c>
      <c r="U17" s="30"/>
      <c r="V17" s="112"/>
      <c r="W17" s="113">
        <v>224.11004600000001</v>
      </c>
      <c r="X17" s="64"/>
      <c r="Y17" s="64"/>
      <c r="Z17" s="210"/>
      <c r="AA17" s="151"/>
      <c r="AB17" s="168"/>
      <c r="AC17" s="186"/>
      <c r="AD17" s="186"/>
      <c r="AE17" s="186"/>
      <c r="AF17" s="187"/>
      <c r="AG17" s="185"/>
      <c r="AH17" s="179"/>
      <c r="AI17" s="151"/>
      <c r="AJ17" s="151"/>
    </row>
    <row r="18" spans="1:457" ht="22.5" customHeight="1">
      <c r="A18" s="10"/>
      <c r="B18" s="214"/>
      <c r="C18" s="214"/>
      <c r="D18" s="33"/>
      <c r="E18" s="33"/>
      <c r="F18" s="67"/>
      <c r="G18" s="33"/>
      <c r="H18" s="53"/>
      <c r="I18" s="33"/>
      <c r="J18" s="33"/>
      <c r="K18" s="33"/>
      <c r="L18" s="30"/>
      <c r="M18" s="33"/>
      <c r="N18" s="219"/>
      <c r="O18" s="102">
        <v>3122.6882519999999</v>
      </c>
      <c r="P18" s="76"/>
      <c r="Q18" s="77"/>
      <c r="R18" s="58"/>
      <c r="T18" s="64"/>
      <c r="U18" s="30"/>
      <c r="V18" s="64"/>
      <c r="W18" s="66" t="s">
        <v>37</v>
      </c>
      <c r="X18" s="64"/>
      <c r="Y18" s="64"/>
      <c r="Z18" s="210"/>
      <c r="AA18" s="151"/>
      <c r="AB18" s="169"/>
      <c r="AC18" s="188"/>
      <c r="AD18" s="188"/>
      <c r="AE18" s="188"/>
      <c r="AF18" s="189"/>
      <c r="AG18" s="187"/>
      <c r="AH18" s="187"/>
      <c r="AI18" s="151"/>
      <c r="AJ18" s="151"/>
    </row>
    <row r="19" spans="1:457" ht="20.25" customHeight="1">
      <c r="A19" s="10"/>
      <c r="B19" s="215">
        <v>998.42896199999996</v>
      </c>
      <c r="C19" s="215"/>
      <c r="D19" s="61"/>
      <c r="E19" s="33"/>
      <c r="F19" s="67"/>
      <c r="G19" s="33"/>
      <c r="H19" s="33"/>
      <c r="I19" s="33"/>
      <c r="J19" s="33"/>
      <c r="K19" s="33"/>
      <c r="L19" s="30"/>
      <c r="M19" s="33"/>
      <c r="N19" s="33"/>
      <c r="O19" s="33"/>
      <c r="P19" s="33"/>
      <c r="Q19" s="78"/>
      <c r="R19" s="59" t="s">
        <v>7</v>
      </c>
      <c r="S19" s="7"/>
      <c r="T19" s="64"/>
      <c r="U19" s="30"/>
      <c r="V19" s="13"/>
      <c r="W19" s="23">
        <v>100.962362</v>
      </c>
      <c r="X19" s="64"/>
      <c r="Y19" s="64"/>
      <c r="Z19" s="210"/>
      <c r="AA19" s="151"/>
      <c r="AB19" s="169"/>
      <c r="AC19" s="188" t="s">
        <v>28</v>
      </c>
      <c r="AD19" s="188"/>
      <c r="AE19" s="188" t="s">
        <v>29</v>
      </c>
      <c r="AF19" s="189"/>
      <c r="AG19" s="188"/>
      <c r="AH19" s="188"/>
      <c r="AI19" s="151"/>
      <c r="AJ19" s="151"/>
    </row>
    <row r="20" spans="1:457" ht="20.25" customHeight="1">
      <c r="A20" s="10"/>
      <c r="B20" s="33"/>
      <c r="C20" s="33"/>
      <c r="D20" s="61"/>
      <c r="E20" s="63"/>
      <c r="F20" s="67"/>
      <c r="G20" s="33"/>
      <c r="H20" s="33"/>
      <c r="I20" s="34"/>
      <c r="J20" s="33"/>
      <c r="K20" s="33"/>
      <c r="L20" s="30"/>
      <c r="M20" s="107" t="s">
        <v>12</v>
      </c>
      <c r="N20" s="44"/>
      <c r="O20" s="33"/>
      <c r="P20" s="33"/>
      <c r="Q20" s="79"/>
      <c r="R20" s="89">
        <v>0</v>
      </c>
      <c r="T20" s="64"/>
      <c r="U20" s="30"/>
      <c r="V20" s="64"/>
      <c r="W20" s="66" t="s">
        <v>34</v>
      </c>
      <c r="X20" s="64"/>
      <c r="Y20" s="64"/>
      <c r="Z20" s="210"/>
      <c r="AA20" s="151"/>
      <c r="AB20" s="151"/>
      <c r="AC20" s="184">
        <f>AC12+T27+W14+T34</f>
        <v>8067.39599</v>
      </c>
      <c r="AD20" s="184"/>
      <c r="AE20" s="184">
        <f>AC12+AC16</f>
        <v>6061.5584599655194</v>
      </c>
      <c r="AF20" s="185"/>
      <c r="AG20" s="188"/>
      <c r="AH20" s="188"/>
      <c r="AI20" s="151"/>
      <c r="AJ20" s="151"/>
    </row>
    <row r="21" spans="1:457" ht="20.25" customHeight="1">
      <c r="A21" s="10"/>
      <c r="B21" s="33"/>
      <c r="C21" s="33"/>
      <c r="D21" s="61"/>
      <c r="E21" s="35"/>
      <c r="F21" s="67"/>
      <c r="G21" s="213" t="s">
        <v>1</v>
      </c>
      <c r="H21" s="213"/>
      <c r="I21" s="213"/>
      <c r="J21" s="213"/>
      <c r="K21" s="107"/>
      <c r="L21" s="75"/>
      <c r="M21" s="87">
        <v>235.71854300000001</v>
      </c>
      <c r="N21" s="45"/>
      <c r="O21" s="33"/>
      <c r="P21" s="33"/>
      <c r="Q21" s="80"/>
      <c r="R21" s="33"/>
      <c r="T21" s="64"/>
      <c r="U21" s="30"/>
      <c r="V21" s="11"/>
      <c r="W21" s="24">
        <v>80.736441999999997</v>
      </c>
      <c r="X21" s="64"/>
      <c r="Y21" s="64"/>
      <c r="Z21" s="210"/>
      <c r="AA21" s="151"/>
      <c r="AB21" s="169"/>
      <c r="AC21" s="188"/>
      <c r="AD21" s="188"/>
      <c r="AE21" s="188"/>
      <c r="AF21" s="188"/>
      <c r="AG21" s="188"/>
      <c r="AH21" s="188"/>
      <c r="AI21" s="151"/>
      <c r="AJ21" s="151"/>
    </row>
    <row r="22" spans="1:457" ht="20.25" customHeight="1">
      <c r="A22" s="10"/>
      <c r="B22" s="214" t="s">
        <v>44</v>
      </c>
      <c r="C22" s="214"/>
      <c r="D22" s="61"/>
      <c r="E22" s="41"/>
      <c r="F22" s="67"/>
      <c r="G22" s="28"/>
      <c r="H22" s="68">
        <v>10.316457</v>
      </c>
      <c r="I22" s="28"/>
      <c r="J22" s="28"/>
      <c r="K22" s="28"/>
      <c r="L22" s="69"/>
      <c r="M22" s="70">
        <v>9.2492619999999999</v>
      </c>
      <c r="N22" s="46"/>
      <c r="O22" s="33"/>
      <c r="P22" s="33"/>
      <c r="Q22" s="79"/>
      <c r="R22" s="33"/>
      <c r="S22" s="7"/>
      <c r="T22" s="64"/>
      <c r="U22" s="30"/>
      <c r="V22" s="64"/>
      <c r="W22" s="66" t="s">
        <v>35</v>
      </c>
      <c r="X22" s="64"/>
      <c r="Y22" s="64"/>
      <c r="Z22" s="210"/>
      <c r="AA22" s="151"/>
      <c r="AB22" s="169"/>
      <c r="AC22" s="188"/>
      <c r="AD22" s="188"/>
      <c r="AE22" s="188"/>
      <c r="AF22" s="188"/>
      <c r="AG22" s="188"/>
      <c r="AH22" s="188"/>
      <c r="AI22" s="151"/>
      <c r="AJ22" s="151"/>
    </row>
    <row r="23" spans="1:457" ht="18" customHeight="1">
      <c r="A23" s="10"/>
      <c r="B23" s="214"/>
      <c r="C23" s="214"/>
      <c r="D23" s="62"/>
      <c r="E23" s="42"/>
      <c r="F23" s="67"/>
      <c r="G23" s="33"/>
      <c r="H23" s="33"/>
      <c r="I23" s="33"/>
      <c r="J23" s="28"/>
      <c r="K23" s="27"/>
      <c r="L23" s="72"/>
      <c r="M23" s="73">
        <v>192.45256499999999</v>
      </c>
      <c r="N23" s="46"/>
      <c r="O23" s="33"/>
      <c r="P23" s="33"/>
      <c r="Q23" s="81"/>
      <c r="R23" s="33"/>
      <c r="S23" s="7"/>
      <c r="T23" s="64"/>
      <c r="U23" s="30"/>
      <c r="V23" s="12"/>
      <c r="W23" s="25">
        <v>41.410122999999999</v>
      </c>
      <c r="X23" s="64"/>
      <c r="Y23" s="64"/>
      <c r="Z23" s="210"/>
      <c r="AA23" s="167"/>
      <c r="AB23" s="156"/>
      <c r="AC23" s="156"/>
      <c r="AD23" s="156"/>
      <c r="AE23" s="156"/>
      <c r="AF23" s="156"/>
      <c r="AG23" s="154"/>
      <c r="AH23" s="153"/>
      <c r="AI23" s="152"/>
      <c r="AJ23" s="151"/>
    </row>
    <row r="24" spans="1:457" ht="20.25" customHeight="1">
      <c r="A24" s="10"/>
      <c r="B24" s="215">
        <v>3845.842087</v>
      </c>
      <c r="C24" s="215"/>
      <c r="D24" s="63"/>
      <c r="E24" s="35"/>
      <c r="F24" s="67"/>
      <c r="G24" s="33"/>
      <c r="H24" s="33"/>
      <c r="I24" s="33"/>
      <c r="J24" s="28"/>
      <c r="K24" s="27"/>
      <c r="L24" s="33"/>
      <c r="M24" s="33"/>
      <c r="N24" s="33"/>
      <c r="O24" s="33"/>
      <c r="P24" s="33"/>
      <c r="Q24" s="30"/>
      <c r="R24" s="33"/>
      <c r="S24" s="7"/>
      <c r="T24" s="110"/>
      <c r="U24" s="64"/>
      <c r="V24" s="64"/>
      <c r="W24" s="64"/>
      <c r="X24" s="64"/>
      <c r="Y24" s="64"/>
      <c r="Z24" s="210"/>
      <c r="AA24" s="167"/>
      <c r="AB24" s="156"/>
      <c r="AC24" s="158"/>
      <c r="AD24" s="158"/>
      <c r="AE24" s="158"/>
      <c r="AF24" s="159"/>
      <c r="AG24" s="155"/>
      <c r="AH24" s="155"/>
      <c r="AI24" s="152"/>
      <c r="AJ24" s="151"/>
    </row>
    <row r="25" spans="1:457" ht="18.75" customHeight="1">
      <c r="A25" s="10"/>
      <c r="B25" s="35"/>
      <c r="C25" s="35"/>
      <c r="D25" s="35"/>
      <c r="E25" s="35"/>
      <c r="F25" s="67"/>
      <c r="G25" s="33"/>
      <c r="H25" s="33"/>
      <c r="I25" s="33"/>
      <c r="J25" s="28"/>
      <c r="K25" s="27"/>
      <c r="L25" s="33"/>
      <c r="M25" s="33"/>
      <c r="N25" s="33"/>
      <c r="O25" s="33"/>
      <c r="P25" s="33"/>
      <c r="Q25" s="30"/>
      <c r="R25" s="33"/>
      <c r="T25" s="110"/>
      <c r="U25" s="64"/>
      <c r="V25" s="64"/>
      <c r="W25" s="64"/>
      <c r="X25" s="64"/>
      <c r="Y25" s="64"/>
      <c r="Z25" s="210"/>
      <c r="AA25" s="167"/>
      <c r="AB25" s="156"/>
      <c r="AC25" s="158"/>
      <c r="AD25" s="158"/>
      <c r="AE25" s="158"/>
      <c r="AF25" s="156"/>
      <c r="AG25" s="157"/>
      <c r="AH25" s="157"/>
      <c r="AI25" s="152"/>
      <c r="AJ25" s="151"/>
    </row>
    <row r="26" spans="1:457" ht="18.75">
      <c r="A26" s="10"/>
      <c r="B26" s="33"/>
      <c r="C26" s="54"/>
      <c r="D26" s="41"/>
      <c r="E26" s="40"/>
      <c r="F26" s="67"/>
      <c r="G26" s="33"/>
      <c r="H26" s="33"/>
      <c r="I26" s="33"/>
      <c r="J26" s="28"/>
      <c r="K26" s="27"/>
      <c r="L26" s="33"/>
      <c r="M26" s="33"/>
      <c r="N26" s="47"/>
      <c r="O26" s="33"/>
      <c r="P26" s="33"/>
      <c r="Q26" s="30"/>
      <c r="R26" s="101" t="s">
        <v>6</v>
      </c>
      <c r="T26" s="110" t="s">
        <v>25</v>
      </c>
      <c r="U26" s="64"/>
      <c r="V26" s="64"/>
      <c r="W26" s="64"/>
      <c r="X26" s="64"/>
      <c r="Y26" s="64"/>
      <c r="Z26" s="210"/>
      <c r="AA26" s="167"/>
      <c r="AB26" s="156"/>
      <c r="AC26" s="158"/>
      <c r="AD26" s="158"/>
      <c r="AE26" s="158"/>
      <c r="AF26" s="156"/>
      <c r="AG26" s="157"/>
      <c r="AH26" s="157"/>
      <c r="AI26" s="160"/>
      <c r="AJ26" s="160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  <c r="IW26" s="163"/>
      <c r="IX26" s="163"/>
      <c r="IY26" s="163"/>
      <c r="IZ26" s="163"/>
      <c r="JA26" s="163"/>
      <c r="JB26" s="163"/>
      <c r="JC26" s="163"/>
      <c r="JD26" s="163"/>
      <c r="JE26" s="163"/>
      <c r="JF26" s="163"/>
      <c r="JG26" s="163"/>
      <c r="JH26" s="163"/>
      <c r="JI26" s="163"/>
      <c r="JJ26" s="163"/>
      <c r="JK26" s="163"/>
      <c r="JL26" s="163"/>
      <c r="JM26" s="163"/>
      <c r="JN26" s="163"/>
      <c r="JO26" s="163"/>
      <c r="JP26" s="163"/>
      <c r="JQ26" s="163"/>
      <c r="JR26" s="163"/>
      <c r="JS26" s="163"/>
      <c r="JT26" s="163"/>
      <c r="JU26" s="163"/>
      <c r="JV26" s="163"/>
      <c r="JW26" s="163"/>
      <c r="JX26" s="163"/>
      <c r="JY26" s="163"/>
      <c r="JZ26" s="163"/>
      <c r="KA26" s="163"/>
      <c r="KB26" s="163"/>
      <c r="KC26" s="163"/>
      <c r="KD26" s="163"/>
      <c r="KE26" s="163"/>
      <c r="KF26" s="163"/>
      <c r="KG26" s="163"/>
      <c r="KH26" s="163"/>
      <c r="KI26" s="163"/>
      <c r="KJ26" s="163"/>
      <c r="KK26" s="163"/>
      <c r="KL26" s="163"/>
      <c r="KM26" s="163"/>
      <c r="KN26" s="163"/>
      <c r="KO26" s="163"/>
      <c r="KP26" s="163"/>
      <c r="KQ26" s="163"/>
      <c r="KR26" s="163"/>
      <c r="KS26" s="163"/>
      <c r="KT26" s="163"/>
      <c r="KU26" s="163"/>
      <c r="KV26" s="163"/>
      <c r="KW26" s="163"/>
      <c r="KX26" s="163"/>
      <c r="KY26" s="163"/>
      <c r="KZ26" s="163"/>
      <c r="LA26" s="163"/>
      <c r="LB26" s="163"/>
      <c r="LC26" s="163"/>
      <c r="LD26" s="163"/>
      <c r="LE26" s="163"/>
      <c r="LF26" s="163"/>
      <c r="LG26" s="163"/>
      <c r="LH26" s="163"/>
      <c r="LI26" s="163"/>
      <c r="LJ26" s="163"/>
      <c r="LK26" s="163"/>
      <c r="LL26" s="163"/>
      <c r="LM26" s="163"/>
      <c r="LN26" s="163"/>
      <c r="LO26" s="163"/>
      <c r="LP26" s="163"/>
      <c r="LQ26" s="163"/>
      <c r="LR26" s="163"/>
      <c r="LS26" s="163"/>
      <c r="LT26" s="163"/>
      <c r="LU26" s="163"/>
      <c r="LV26" s="163"/>
      <c r="LW26" s="163"/>
      <c r="LX26" s="163"/>
      <c r="LY26" s="163"/>
      <c r="LZ26" s="163"/>
      <c r="MA26" s="163"/>
      <c r="MB26" s="163"/>
      <c r="MC26" s="163"/>
      <c r="MD26" s="163"/>
      <c r="ME26" s="163"/>
      <c r="MF26" s="163"/>
      <c r="MG26" s="163"/>
      <c r="MH26" s="163"/>
      <c r="MI26" s="163"/>
      <c r="MJ26" s="163"/>
      <c r="MK26" s="163"/>
      <c r="ML26" s="163"/>
      <c r="MM26" s="163"/>
      <c r="MN26" s="163"/>
      <c r="MO26" s="163"/>
      <c r="MP26" s="163"/>
      <c r="MQ26" s="163"/>
      <c r="MR26" s="163"/>
      <c r="MS26" s="163"/>
      <c r="MT26" s="163"/>
      <c r="MU26" s="163"/>
      <c r="MV26" s="163"/>
      <c r="MW26" s="163"/>
      <c r="MX26" s="163"/>
      <c r="MY26" s="163"/>
      <c r="MZ26" s="163"/>
      <c r="NA26" s="163"/>
      <c r="NB26" s="163"/>
      <c r="NC26" s="163"/>
      <c r="ND26" s="163"/>
      <c r="NE26" s="163"/>
      <c r="NF26" s="163"/>
      <c r="NG26" s="163"/>
      <c r="NH26" s="163"/>
      <c r="NI26" s="163"/>
      <c r="NJ26" s="163"/>
      <c r="NK26" s="163"/>
      <c r="NL26" s="163"/>
      <c r="NM26" s="163"/>
      <c r="NN26" s="163"/>
      <c r="NO26" s="163"/>
      <c r="NP26" s="163"/>
      <c r="NQ26" s="163"/>
      <c r="NR26" s="163"/>
      <c r="NS26" s="163"/>
      <c r="NT26" s="163"/>
      <c r="NU26" s="163"/>
      <c r="NV26" s="163"/>
      <c r="NW26" s="163"/>
      <c r="NX26" s="163"/>
      <c r="NY26" s="163"/>
      <c r="NZ26" s="163"/>
      <c r="OA26" s="163"/>
      <c r="OB26" s="163"/>
      <c r="OC26" s="163"/>
      <c r="OD26" s="163"/>
      <c r="OE26" s="163"/>
      <c r="OF26" s="163"/>
      <c r="OG26" s="163"/>
      <c r="OH26" s="163"/>
      <c r="OI26" s="163"/>
      <c r="OJ26" s="163"/>
      <c r="OK26" s="163"/>
      <c r="OL26" s="163"/>
      <c r="OM26" s="163"/>
      <c r="ON26" s="163"/>
      <c r="OO26" s="163"/>
      <c r="OP26" s="163"/>
      <c r="OQ26" s="163"/>
      <c r="OR26" s="163"/>
      <c r="OS26" s="163"/>
      <c r="OT26" s="163"/>
      <c r="OU26" s="163"/>
      <c r="OV26" s="163"/>
      <c r="OW26" s="163"/>
      <c r="OX26" s="163"/>
      <c r="OY26" s="163"/>
      <c r="OZ26" s="163"/>
      <c r="PA26" s="163"/>
      <c r="PB26" s="163"/>
      <c r="PC26" s="163"/>
      <c r="PD26" s="163"/>
      <c r="PE26" s="163"/>
      <c r="PF26" s="163"/>
      <c r="PG26" s="163"/>
      <c r="PH26" s="163"/>
      <c r="PI26" s="163"/>
      <c r="PJ26" s="163"/>
      <c r="PK26" s="163"/>
      <c r="PL26" s="163"/>
      <c r="PM26" s="163"/>
      <c r="PN26" s="163"/>
      <c r="PO26" s="163"/>
      <c r="PP26" s="163"/>
      <c r="PQ26" s="163"/>
      <c r="PR26" s="163"/>
      <c r="PS26" s="163"/>
      <c r="PT26" s="163"/>
      <c r="PU26" s="163"/>
      <c r="PV26" s="163"/>
      <c r="PW26" s="163"/>
      <c r="PX26" s="163"/>
      <c r="PY26" s="163"/>
      <c r="PZ26" s="163"/>
      <c r="QA26" s="163"/>
      <c r="QB26" s="163"/>
      <c r="QC26" s="163"/>
      <c r="QD26" s="163"/>
      <c r="QE26" s="163"/>
      <c r="QF26" s="163"/>
      <c r="QG26" s="163"/>
      <c r="QH26" s="163"/>
      <c r="QI26" s="163"/>
      <c r="QJ26" s="163"/>
      <c r="QK26" s="163"/>
      <c r="QL26" s="163"/>
      <c r="QM26" s="163"/>
      <c r="QN26" s="163"/>
      <c r="QO26" s="163"/>
    </row>
    <row r="27" spans="1:457" s="151" customFormat="1" ht="21.75" customHeight="1">
      <c r="A27" s="10"/>
      <c r="B27" s="55"/>
      <c r="C27" s="56"/>
      <c r="D27" s="42"/>
      <c r="E27" s="43"/>
      <c r="F27" s="67"/>
      <c r="G27" s="33"/>
      <c r="H27" s="33"/>
      <c r="I27" s="33"/>
      <c r="J27" s="28"/>
      <c r="K27" s="111"/>
      <c r="L27" s="33"/>
      <c r="M27" s="107" t="s">
        <v>0</v>
      </c>
      <c r="N27" s="33"/>
      <c r="O27" s="49"/>
      <c r="P27" s="49"/>
      <c r="Q27" s="30"/>
      <c r="R27" s="89">
        <v>326.56232799999998</v>
      </c>
      <c r="S27" s="86"/>
      <c r="T27" s="88">
        <v>324.99505399999998</v>
      </c>
      <c r="U27" s="30"/>
      <c r="V27" s="30"/>
      <c r="W27" s="30"/>
      <c r="X27" s="30"/>
      <c r="Y27" s="30"/>
      <c r="Z27" s="210"/>
      <c r="AA27" s="167"/>
      <c r="AB27" s="167"/>
      <c r="AC27" s="153"/>
      <c r="AD27" s="153"/>
      <c r="AE27" s="153"/>
      <c r="AF27" s="153"/>
      <c r="AG27" s="153"/>
      <c r="AH27" s="153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  <c r="IS27" s="160"/>
      <c r="IT27" s="160"/>
      <c r="IU27" s="160"/>
      <c r="IV27" s="160"/>
      <c r="IW27" s="160"/>
      <c r="IX27" s="160"/>
      <c r="IY27" s="160"/>
      <c r="IZ27" s="160"/>
      <c r="JA27" s="160"/>
      <c r="JB27" s="160"/>
      <c r="JC27" s="160"/>
      <c r="JD27" s="160"/>
      <c r="JE27" s="160"/>
      <c r="JF27" s="160"/>
      <c r="JG27" s="160"/>
      <c r="JH27" s="160"/>
      <c r="JI27" s="160"/>
      <c r="JJ27" s="160"/>
      <c r="JK27" s="160"/>
      <c r="JL27" s="160"/>
      <c r="JM27" s="160"/>
      <c r="JN27" s="160"/>
      <c r="JO27" s="160"/>
      <c r="JP27" s="160"/>
      <c r="JQ27" s="160"/>
      <c r="JR27" s="160"/>
      <c r="JS27" s="160"/>
      <c r="JT27" s="160"/>
      <c r="JU27" s="160"/>
      <c r="JV27" s="160"/>
      <c r="JW27" s="160"/>
      <c r="JX27" s="160"/>
      <c r="JY27" s="160"/>
      <c r="JZ27" s="160"/>
      <c r="KA27" s="160"/>
      <c r="KB27" s="160"/>
      <c r="KC27" s="160"/>
      <c r="KD27" s="160"/>
      <c r="KE27" s="160"/>
      <c r="KF27" s="160"/>
      <c r="KG27" s="160"/>
      <c r="KH27" s="160"/>
      <c r="KI27" s="160"/>
      <c r="KJ27" s="160"/>
      <c r="KK27" s="160"/>
      <c r="KL27" s="160"/>
      <c r="KM27" s="160"/>
      <c r="KN27" s="160"/>
      <c r="KO27" s="160"/>
      <c r="KP27" s="160"/>
      <c r="KQ27" s="160"/>
      <c r="KR27" s="160"/>
      <c r="KS27" s="160"/>
      <c r="KT27" s="160"/>
      <c r="KU27" s="160"/>
      <c r="KV27" s="160"/>
      <c r="KW27" s="160"/>
      <c r="KX27" s="160"/>
      <c r="KY27" s="160"/>
      <c r="KZ27" s="160"/>
      <c r="LA27" s="160"/>
      <c r="LB27" s="160"/>
      <c r="LC27" s="160"/>
      <c r="LD27" s="160"/>
      <c r="LE27" s="160"/>
      <c r="LF27" s="160"/>
      <c r="LG27" s="160"/>
      <c r="LH27" s="160"/>
      <c r="LI27" s="160"/>
      <c r="LJ27" s="160"/>
      <c r="LK27" s="160"/>
      <c r="LL27" s="160"/>
      <c r="LM27" s="160"/>
      <c r="LN27" s="160"/>
      <c r="LO27" s="160"/>
      <c r="LP27" s="160"/>
      <c r="LQ27" s="160"/>
      <c r="LR27" s="160"/>
      <c r="LS27" s="160"/>
      <c r="LT27" s="160"/>
      <c r="LU27" s="160"/>
      <c r="LV27" s="160"/>
      <c r="LW27" s="160"/>
      <c r="LX27" s="160"/>
      <c r="LY27" s="160"/>
      <c r="LZ27" s="160"/>
      <c r="MA27" s="160"/>
      <c r="MB27" s="160"/>
      <c r="MC27" s="160"/>
      <c r="MD27" s="160"/>
      <c r="ME27" s="160"/>
      <c r="MF27" s="160"/>
      <c r="MG27" s="160"/>
      <c r="MH27" s="160"/>
      <c r="MI27" s="160"/>
      <c r="MJ27" s="160"/>
      <c r="MK27" s="160"/>
      <c r="ML27" s="160"/>
      <c r="MM27" s="160"/>
      <c r="MN27" s="160"/>
      <c r="MO27" s="160"/>
      <c r="MP27" s="160"/>
      <c r="MQ27" s="160"/>
      <c r="MR27" s="160"/>
      <c r="MS27" s="160"/>
      <c r="MT27" s="160"/>
      <c r="MU27" s="160"/>
      <c r="MV27" s="160"/>
      <c r="MW27" s="160"/>
      <c r="MX27" s="160"/>
      <c r="MY27" s="160"/>
      <c r="MZ27" s="160"/>
      <c r="NA27" s="160"/>
      <c r="NB27" s="160"/>
      <c r="NC27" s="160"/>
      <c r="ND27" s="160"/>
      <c r="NE27" s="160"/>
      <c r="NF27" s="160"/>
      <c r="NG27" s="160"/>
      <c r="NH27" s="160"/>
      <c r="NI27" s="160"/>
      <c r="NJ27" s="160"/>
      <c r="NK27" s="160"/>
      <c r="NL27" s="160"/>
      <c r="NM27" s="160"/>
      <c r="NN27" s="160"/>
      <c r="NO27" s="160"/>
      <c r="NP27" s="160"/>
      <c r="NQ27" s="160"/>
      <c r="NR27" s="160"/>
      <c r="NS27" s="160"/>
      <c r="NT27" s="160"/>
      <c r="NU27" s="160"/>
      <c r="NV27" s="160"/>
      <c r="NW27" s="160"/>
      <c r="NX27" s="160"/>
      <c r="NY27" s="160"/>
      <c r="NZ27" s="160"/>
      <c r="OA27" s="160"/>
      <c r="OB27" s="160"/>
      <c r="OC27" s="160"/>
      <c r="OD27" s="160"/>
      <c r="OE27" s="160"/>
      <c r="OF27" s="160"/>
      <c r="OG27" s="160"/>
      <c r="OH27" s="160"/>
      <c r="OI27" s="160"/>
      <c r="OJ27" s="160"/>
      <c r="OK27" s="160"/>
      <c r="OL27" s="160"/>
      <c r="OM27" s="160"/>
      <c r="ON27" s="160"/>
      <c r="OO27" s="160"/>
      <c r="OP27" s="160"/>
      <c r="OQ27" s="160"/>
      <c r="OR27" s="160"/>
      <c r="OS27" s="160"/>
      <c r="OT27" s="160"/>
      <c r="OU27" s="160"/>
      <c r="OV27" s="160"/>
      <c r="OW27" s="160"/>
      <c r="OX27" s="160"/>
      <c r="OY27" s="160"/>
      <c r="OZ27" s="160"/>
      <c r="PA27" s="160"/>
      <c r="PB27" s="160"/>
      <c r="PC27" s="160"/>
      <c r="PD27" s="160"/>
      <c r="PE27" s="160"/>
      <c r="PF27" s="160"/>
      <c r="PG27" s="160"/>
      <c r="PH27" s="160"/>
      <c r="PI27" s="160"/>
      <c r="PJ27" s="160"/>
      <c r="PK27" s="160"/>
      <c r="PL27" s="160"/>
      <c r="PM27" s="160"/>
      <c r="PN27" s="160"/>
      <c r="PO27" s="160"/>
      <c r="PP27" s="160"/>
      <c r="PQ27" s="160"/>
      <c r="PR27" s="160"/>
      <c r="PS27" s="160"/>
      <c r="PT27" s="160"/>
      <c r="PU27" s="160"/>
      <c r="PV27" s="160"/>
      <c r="PW27" s="160"/>
      <c r="PX27" s="160"/>
      <c r="PY27" s="160"/>
      <c r="PZ27" s="160"/>
      <c r="QA27" s="160"/>
      <c r="QB27" s="160"/>
      <c r="QC27" s="160"/>
      <c r="QD27" s="160"/>
      <c r="QE27" s="160"/>
      <c r="QF27" s="160"/>
      <c r="QG27" s="160"/>
      <c r="QH27" s="160"/>
      <c r="QI27" s="160"/>
      <c r="QJ27" s="160"/>
      <c r="QK27" s="160"/>
      <c r="QL27" s="160"/>
      <c r="QM27" s="160"/>
      <c r="QN27" s="160"/>
      <c r="QO27" s="160"/>
    </row>
    <row r="28" spans="1:457" s="151" customFormat="1" ht="18.75">
      <c r="A28"/>
      <c r="B28" s="216"/>
      <c r="C28" s="216"/>
      <c r="D28" s="35"/>
      <c r="E28" s="33"/>
      <c r="F28" s="30"/>
      <c r="G28" s="213" t="s">
        <v>2</v>
      </c>
      <c r="H28" s="213"/>
      <c r="I28" s="33"/>
      <c r="J28" s="28"/>
      <c r="K28" s="111"/>
      <c r="L28" s="28"/>
      <c r="M28" s="70">
        <v>1.0671949999999999</v>
      </c>
      <c r="N28" s="33"/>
      <c r="O28" s="33"/>
      <c r="P28" s="33"/>
      <c r="Q28" s="33"/>
      <c r="R28" s="33"/>
      <c r="S28" s="7"/>
      <c r="T28" s="64"/>
      <c r="U28" s="64"/>
      <c r="V28" s="64"/>
      <c r="W28" s="64"/>
      <c r="X28" s="64"/>
      <c r="Y28" s="64"/>
      <c r="Z28" s="210"/>
      <c r="AA28" s="167"/>
      <c r="AB28" s="167"/>
      <c r="AC28" s="199" t="s">
        <v>33</v>
      </c>
      <c r="AD28" s="153"/>
      <c r="AE28" s="153"/>
      <c r="AF28" s="161"/>
      <c r="AG28" s="156"/>
      <c r="AH28" s="156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  <c r="IR28" s="160"/>
      <c r="IS28" s="160"/>
      <c r="IT28" s="160"/>
      <c r="IU28" s="160"/>
      <c r="IV28" s="160"/>
      <c r="IW28" s="160"/>
      <c r="IX28" s="160"/>
      <c r="IY28" s="160"/>
      <c r="IZ28" s="160"/>
      <c r="JA28" s="160"/>
      <c r="JB28" s="160"/>
      <c r="JC28" s="160"/>
      <c r="JD28" s="160"/>
      <c r="JE28" s="160"/>
      <c r="JF28" s="160"/>
      <c r="JG28" s="160"/>
      <c r="JH28" s="160"/>
      <c r="JI28" s="160"/>
      <c r="JJ28" s="160"/>
      <c r="JK28" s="160"/>
      <c r="JL28" s="160"/>
      <c r="JM28" s="160"/>
      <c r="JN28" s="160"/>
      <c r="JO28" s="160"/>
      <c r="JP28" s="160"/>
      <c r="JQ28" s="160"/>
      <c r="JR28" s="160"/>
      <c r="JS28" s="160"/>
      <c r="JT28" s="160"/>
      <c r="JU28" s="160"/>
      <c r="JV28" s="160"/>
      <c r="JW28" s="160"/>
      <c r="JX28" s="160"/>
      <c r="JY28" s="160"/>
      <c r="JZ28" s="160"/>
      <c r="KA28" s="160"/>
      <c r="KB28" s="160"/>
      <c r="KC28" s="160"/>
      <c r="KD28" s="160"/>
      <c r="KE28" s="160"/>
      <c r="KF28" s="160"/>
      <c r="KG28" s="160"/>
      <c r="KH28" s="160"/>
      <c r="KI28" s="160"/>
      <c r="KJ28" s="160"/>
      <c r="KK28" s="160"/>
      <c r="KL28" s="160"/>
      <c r="KM28" s="160"/>
      <c r="KN28" s="160"/>
      <c r="KO28" s="160"/>
      <c r="KP28" s="160"/>
      <c r="KQ28" s="160"/>
      <c r="KR28" s="160"/>
      <c r="KS28" s="160"/>
      <c r="KT28" s="160"/>
      <c r="KU28" s="160"/>
      <c r="KV28" s="160"/>
      <c r="KW28" s="160"/>
      <c r="KX28" s="160"/>
      <c r="KY28" s="160"/>
      <c r="KZ28" s="160"/>
      <c r="LA28" s="160"/>
      <c r="LB28" s="160"/>
      <c r="LC28" s="160"/>
      <c r="LD28" s="160"/>
      <c r="LE28" s="160"/>
      <c r="LF28" s="160"/>
      <c r="LG28" s="160"/>
      <c r="LH28" s="160"/>
      <c r="LI28" s="160"/>
      <c r="LJ28" s="160"/>
      <c r="LK28" s="160"/>
      <c r="LL28" s="160"/>
      <c r="LM28" s="160"/>
      <c r="LN28" s="160"/>
      <c r="LO28" s="160"/>
      <c r="LP28" s="160"/>
      <c r="LQ28" s="160"/>
      <c r="LR28" s="160"/>
      <c r="LS28" s="160"/>
      <c r="LT28" s="160"/>
      <c r="LU28" s="160"/>
      <c r="LV28" s="160"/>
      <c r="LW28" s="160"/>
      <c r="LX28" s="160"/>
      <c r="LY28" s="160"/>
      <c r="LZ28" s="160"/>
      <c r="MA28" s="160"/>
      <c r="MB28" s="160"/>
      <c r="MC28" s="160"/>
      <c r="MD28" s="160"/>
      <c r="ME28" s="160"/>
      <c r="MF28" s="160"/>
      <c r="MG28" s="160"/>
      <c r="MH28" s="160"/>
      <c r="MI28" s="160"/>
      <c r="MJ28" s="160"/>
      <c r="MK28" s="160"/>
      <c r="ML28" s="160"/>
      <c r="MM28" s="160"/>
      <c r="MN28" s="160"/>
      <c r="MO28" s="160"/>
      <c r="MP28" s="160"/>
      <c r="MQ28" s="160"/>
      <c r="MR28" s="160"/>
      <c r="MS28" s="160"/>
      <c r="MT28" s="160"/>
      <c r="MU28" s="160"/>
      <c r="MV28" s="160"/>
      <c r="MW28" s="160"/>
      <c r="MX28" s="160"/>
      <c r="MY28" s="160"/>
      <c r="MZ28" s="160"/>
      <c r="NA28" s="160"/>
      <c r="NB28" s="160"/>
      <c r="NC28" s="160"/>
      <c r="ND28" s="160"/>
      <c r="NE28" s="160"/>
      <c r="NF28" s="160"/>
      <c r="NG28" s="160"/>
      <c r="NH28" s="160"/>
      <c r="NI28" s="160"/>
      <c r="NJ28" s="160"/>
      <c r="NK28" s="160"/>
      <c r="NL28" s="160"/>
      <c r="NM28" s="160"/>
      <c r="NN28" s="160"/>
      <c r="NO28" s="160"/>
      <c r="NP28" s="160"/>
      <c r="NQ28" s="160"/>
      <c r="NR28" s="160"/>
      <c r="NS28" s="160"/>
      <c r="NT28" s="160"/>
      <c r="NU28" s="160"/>
      <c r="NV28" s="160"/>
      <c r="NW28" s="160"/>
      <c r="NX28" s="160"/>
      <c r="NY28" s="160"/>
      <c r="NZ28" s="160"/>
      <c r="OA28" s="160"/>
      <c r="OB28" s="160"/>
      <c r="OC28" s="160"/>
      <c r="OD28" s="160"/>
      <c r="OE28" s="160"/>
      <c r="OF28" s="160"/>
      <c r="OG28" s="160"/>
      <c r="OH28" s="160"/>
      <c r="OI28" s="160"/>
      <c r="OJ28" s="160"/>
      <c r="OK28" s="160"/>
      <c r="OL28" s="160"/>
      <c r="OM28" s="160"/>
      <c r="ON28" s="160"/>
      <c r="OO28" s="160"/>
      <c r="OP28" s="160"/>
      <c r="OQ28" s="160"/>
      <c r="OR28" s="160"/>
      <c r="OS28" s="160"/>
      <c r="OT28" s="160"/>
      <c r="OU28" s="160"/>
      <c r="OV28" s="160"/>
      <c r="OW28" s="160"/>
      <c r="OX28" s="160"/>
      <c r="OY28" s="160"/>
      <c r="OZ28" s="160"/>
      <c r="PA28" s="160"/>
      <c r="PB28" s="160"/>
      <c r="PC28" s="160"/>
      <c r="PD28" s="160"/>
      <c r="PE28" s="160"/>
      <c r="PF28" s="160"/>
      <c r="PG28" s="160"/>
      <c r="PH28" s="160"/>
      <c r="PI28" s="160"/>
      <c r="PJ28" s="160"/>
      <c r="PK28" s="160"/>
      <c r="PL28" s="160"/>
      <c r="PM28" s="160"/>
      <c r="PN28" s="160"/>
      <c r="PO28" s="160"/>
      <c r="PP28" s="160"/>
      <c r="PQ28" s="160"/>
      <c r="PR28" s="160"/>
      <c r="PS28" s="160"/>
      <c r="PT28" s="160"/>
      <c r="PU28" s="160"/>
      <c r="PV28" s="160"/>
      <c r="PW28" s="160"/>
      <c r="PX28" s="160"/>
      <c r="PY28" s="160"/>
      <c r="PZ28" s="160"/>
      <c r="QA28" s="160"/>
      <c r="QB28" s="160"/>
      <c r="QC28" s="160"/>
      <c r="QD28" s="160"/>
      <c r="QE28" s="160"/>
      <c r="QF28" s="160"/>
      <c r="QG28" s="160"/>
      <c r="QH28" s="160"/>
      <c r="QI28" s="160"/>
      <c r="QJ28" s="160"/>
      <c r="QK28" s="160"/>
      <c r="QL28" s="160"/>
      <c r="QM28" s="160"/>
      <c r="QN28" s="160"/>
      <c r="QO28" s="160"/>
    </row>
    <row r="29" spans="1:457" s="151" customFormat="1" ht="18.75">
      <c r="A29"/>
      <c r="B29" s="216"/>
      <c r="C29" s="216"/>
      <c r="D29" s="35"/>
      <c r="E29" s="33"/>
      <c r="F29" s="30"/>
      <c r="G29" s="27"/>
      <c r="H29" s="71">
        <v>913.43229899999994</v>
      </c>
      <c r="I29" s="27"/>
      <c r="J29" s="27"/>
      <c r="K29" s="27"/>
      <c r="L29" s="27"/>
      <c r="M29" s="74">
        <v>720.97973500000001</v>
      </c>
      <c r="N29" s="48"/>
      <c r="O29" s="33"/>
      <c r="P29" s="33"/>
      <c r="Q29" s="33"/>
      <c r="R29" s="33"/>
      <c r="S29" s="7"/>
      <c r="T29" s="64"/>
      <c r="U29" s="64"/>
      <c r="V29" s="64"/>
      <c r="W29" s="64"/>
      <c r="X29" s="64"/>
      <c r="Y29" s="64"/>
      <c r="Z29" s="210"/>
      <c r="AA29" s="167"/>
      <c r="AB29" s="167"/>
      <c r="AC29" s="200">
        <v>1.2248810000000401</v>
      </c>
      <c r="AD29" s="153"/>
      <c r="AE29" s="153"/>
      <c r="AF29" s="153"/>
      <c r="AG29" s="156"/>
      <c r="AH29" s="156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  <c r="IS29" s="160"/>
      <c r="IT29" s="160"/>
      <c r="IU29" s="160"/>
      <c r="IV29" s="160"/>
      <c r="IW29" s="160"/>
      <c r="IX29" s="160"/>
      <c r="IY29" s="160"/>
      <c r="IZ29" s="160"/>
      <c r="JA29" s="160"/>
      <c r="JB29" s="160"/>
      <c r="JC29" s="160"/>
      <c r="JD29" s="160"/>
      <c r="JE29" s="160"/>
      <c r="JF29" s="160"/>
      <c r="JG29" s="160"/>
      <c r="JH29" s="160"/>
      <c r="JI29" s="160"/>
      <c r="JJ29" s="160"/>
      <c r="JK29" s="160"/>
      <c r="JL29" s="160"/>
      <c r="JM29" s="160"/>
      <c r="JN29" s="160"/>
      <c r="JO29" s="160"/>
      <c r="JP29" s="160"/>
      <c r="JQ29" s="160"/>
      <c r="JR29" s="160"/>
      <c r="JS29" s="160"/>
      <c r="JT29" s="160"/>
      <c r="JU29" s="160"/>
      <c r="JV29" s="160"/>
      <c r="JW29" s="160"/>
      <c r="JX29" s="160"/>
      <c r="JY29" s="160"/>
      <c r="JZ29" s="160"/>
      <c r="KA29" s="160"/>
      <c r="KB29" s="160"/>
      <c r="KC29" s="160"/>
      <c r="KD29" s="160"/>
      <c r="KE29" s="160"/>
      <c r="KF29" s="160"/>
      <c r="KG29" s="160"/>
      <c r="KH29" s="160"/>
      <c r="KI29" s="160"/>
      <c r="KJ29" s="160"/>
      <c r="KK29" s="160"/>
      <c r="KL29" s="160"/>
      <c r="KM29" s="160"/>
      <c r="KN29" s="160"/>
      <c r="KO29" s="160"/>
      <c r="KP29" s="160"/>
      <c r="KQ29" s="160"/>
      <c r="KR29" s="160"/>
      <c r="KS29" s="160"/>
      <c r="KT29" s="160"/>
      <c r="KU29" s="160"/>
      <c r="KV29" s="160"/>
      <c r="KW29" s="160"/>
      <c r="KX29" s="160"/>
      <c r="KY29" s="160"/>
      <c r="KZ29" s="160"/>
      <c r="LA29" s="160"/>
      <c r="LB29" s="160"/>
      <c r="LC29" s="160"/>
      <c r="LD29" s="160"/>
      <c r="LE29" s="160"/>
      <c r="LF29" s="160"/>
      <c r="LG29" s="160"/>
      <c r="LH29" s="160"/>
      <c r="LI29" s="160"/>
      <c r="LJ29" s="160"/>
      <c r="LK29" s="160"/>
      <c r="LL29" s="160"/>
      <c r="LM29" s="160"/>
      <c r="LN29" s="160"/>
      <c r="LO29" s="160"/>
      <c r="LP29" s="160"/>
      <c r="LQ29" s="160"/>
      <c r="LR29" s="160"/>
      <c r="LS29" s="160"/>
      <c r="LT29" s="160"/>
      <c r="LU29" s="160"/>
      <c r="LV29" s="160"/>
      <c r="LW29" s="160"/>
      <c r="LX29" s="160"/>
      <c r="LY29" s="160"/>
      <c r="LZ29" s="160"/>
      <c r="MA29" s="160"/>
      <c r="MB29" s="160"/>
      <c r="MC29" s="160"/>
      <c r="MD29" s="160"/>
      <c r="ME29" s="160"/>
      <c r="MF29" s="160"/>
      <c r="MG29" s="160"/>
      <c r="MH29" s="160"/>
      <c r="MI29" s="160"/>
      <c r="MJ29" s="160"/>
      <c r="MK29" s="160"/>
      <c r="ML29" s="160"/>
      <c r="MM29" s="160"/>
      <c r="MN29" s="160"/>
      <c r="MO29" s="160"/>
      <c r="MP29" s="160"/>
      <c r="MQ29" s="160"/>
      <c r="MR29" s="160"/>
      <c r="MS29" s="160"/>
      <c r="MT29" s="160"/>
      <c r="MU29" s="160"/>
      <c r="MV29" s="160"/>
      <c r="MW29" s="160"/>
      <c r="MX29" s="160"/>
      <c r="MY29" s="160"/>
      <c r="MZ29" s="160"/>
      <c r="NA29" s="160"/>
      <c r="NB29" s="160"/>
      <c r="NC29" s="160"/>
      <c r="ND29" s="160"/>
      <c r="NE29" s="160"/>
      <c r="NF29" s="160"/>
      <c r="NG29" s="160"/>
      <c r="NH29" s="160"/>
      <c r="NI29" s="160"/>
      <c r="NJ29" s="160"/>
      <c r="NK29" s="160"/>
      <c r="NL29" s="160"/>
      <c r="NM29" s="160"/>
      <c r="NN29" s="160"/>
      <c r="NO29" s="160"/>
      <c r="NP29" s="160"/>
      <c r="NQ29" s="160"/>
      <c r="NR29" s="160"/>
      <c r="NS29" s="160"/>
      <c r="NT29" s="160"/>
      <c r="NU29" s="160"/>
      <c r="NV29" s="160"/>
      <c r="NW29" s="160"/>
      <c r="NX29" s="160"/>
      <c r="NY29" s="160"/>
      <c r="NZ29" s="160"/>
      <c r="OA29" s="160"/>
      <c r="OB29" s="160"/>
      <c r="OC29" s="160"/>
      <c r="OD29" s="160"/>
      <c r="OE29" s="160"/>
      <c r="OF29" s="160"/>
      <c r="OG29" s="160"/>
      <c r="OH29" s="160"/>
      <c r="OI29" s="160"/>
      <c r="OJ29" s="160"/>
      <c r="OK29" s="160"/>
      <c r="OL29" s="160"/>
      <c r="OM29" s="160"/>
      <c r="ON29" s="160"/>
      <c r="OO29" s="160"/>
      <c r="OP29" s="160"/>
      <c r="OQ29" s="160"/>
      <c r="OR29" s="160"/>
      <c r="OS29" s="160"/>
      <c r="OT29" s="160"/>
      <c r="OU29" s="160"/>
      <c r="OV29" s="160"/>
      <c r="OW29" s="160"/>
      <c r="OX29" s="160"/>
      <c r="OY29" s="160"/>
      <c r="OZ29" s="160"/>
      <c r="PA29" s="160"/>
      <c r="PB29" s="160"/>
      <c r="PC29" s="160"/>
      <c r="PD29" s="160"/>
      <c r="PE29" s="160"/>
      <c r="PF29" s="160"/>
      <c r="PG29" s="160"/>
      <c r="PH29" s="160"/>
      <c r="PI29" s="160"/>
      <c r="PJ29" s="160"/>
      <c r="PK29" s="160"/>
      <c r="PL29" s="160"/>
      <c r="PM29" s="160"/>
      <c r="PN29" s="160"/>
      <c r="PO29" s="160"/>
      <c r="PP29" s="160"/>
      <c r="PQ29" s="160"/>
      <c r="PR29" s="160"/>
      <c r="PS29" s="160"/>
      <c r="PT29" s="160"/>
      <c r="PU29" s="160"/>
      <c r="PV29" s="160"/>
      <c r="PW29" s="160"/>
      <c r="PX29" s="160"/>
      <c r="PY29" s="160"/>
      <c r="PZ29" s="160"/>
      <c r="QA29" s="160"/>
      <c r="QB29" s="160"/>
      <c r="QC29" s="160"/>
      <c r="QD29" s="160"/>
      <c r="QE29" s="160"/>
      <c r="QF29" s="160"/>
      <c r="QG29" s="160"/>
      <c r="QH29" s="160"/>
      <c r="QI29" s="160"/>
      <c r="QJ29" s="160"/>
      <c r="QK29" s="160"/>
      <c r="QL29" s="160"/>
      <c r="QM29" s="160"/>
      <c r="QN29" s="160"/>
      <c r="QO29" s="160"/>
    </row>
    <row r="30" spans="1:457" s="151" customFormat="1" ht="18.75">
      <c r="A30"/>
      <c r="B30" s="216"/>
      <c r="C30" s="216"/>
      <c r="D30" s="40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7"/>
      <c r="T30" s="65" t="s">
        <v>24</v>
      </c>
      <c r="U30" s="64"/>
      <c r="V30" s="64"/>
      <c r="W30" s="64"/>
      <c r="X30" s="64"/>
      <c r="Y30" s="64"/>
      <c r="Z30" s="210"/>
      <c r="AA30" s="22"/>
      <c r="AB30" s="116"/>
      <c r="AC30" s="176" t="s">
        <v>32</v>
      </c>
      <c r="AD30" s="176"/>
      <c r="AE30" s="176"/>
      <c r="AF30" s="176"/>
      <c r="AG30" s="190"/>
      <c r="AH30" s="19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  <c r="IR30" s="160"/>
      <c r="IS30" s="160"/>
      <c r="IT30" s="160"/>
      <c r="IU30" s="160"/>
      <c r="IV30" s="160"/>
      <c r="IW30" s="160"/>
      <c r="IX30" s="160"/>
      <c r="IY30" s="160"/>
      <c r="IZ30" s="160"/>
      <c r="JA30" s="160"/>
      <c r="JB30" s="160"/>
      <c r="JC30" s="160"/>
      <c r="JD30" s="160"/>
      <c r="JE30" s="160"/>
      <c r="JF30" s="160"/>
      <c r="JG30" s="160"/>
      <c r="JH30" s="160"/>
      <c r="JI30" s="160"/>
      <c r="JJ30" s="160"/>
      <c r="JK30" s="160"/>
      <c r="JL30" s="160"/>
      <c r="JM30" s="160"/>
      <c r="JN30" s="160"/>
      <c r="JO30" s="160"/>
      <c r="JP30" s="160"/>
      <c r="JQ30" s="160"/>
      <c r="JR30" s="160"/>
      <c r="JS30" s="160"/>
      <c r="JT30" s="160"/>
      <c r="JU30" s="160"/>
      <c r="JV30" s="160"/>
      <c r="JW30" s="160"/>
      <c r="JX30" s="160"/>
      <c r="JY30" s="160"/>
      <c r="JZ30" s="160"/>
      <c r="KA30" s="160"/>
      <c r="KB30" s="160"/>
      <c r="KC30" s="160"/>
      <c r="KD30" s="160"/>
      <c r="KE30" s="160"/>
      <c r="KF30" s="160"/>
      <c r="KG30" s="160"/>
      <c r="KH30" s="160"/>
      <c r="KI30" s="160"/>
      <c r="KJ30" s="160"/>
      <c r="KK30" s="160"/>
      <c r="KL30" s="160"/>
      <c r="KM30" s="160"/>
      <c r="KN30" s="160"/>
      <c r="KO30" s="160"/>
      <c r="KP30" s="160"/>
      <c r="KQ30" s="160"/>
      <c r="KR30" s="160"/>
      <c r="KS30" s="160"/>
      <c r="KT30" s="160"/>
      <c r="KU30" s="160"/>
      <c r="KV30" s="160"/>
      <c r="KW30" s="160"/>
      <c r="KX30" s="160"/>
      <c r="KY30" s="160"/>
      <c r="KZ30" s="160"/>
      <c r="LA30" s="160"/>
      <c r="LB30" s="160"/>
      <c r="LC30" s="160"/>
      <c r="LD30" s="160"/>
      <c r="LE30" s="160"/>
      <c r="LF30" s="160"/>
      <c r="LG30" s="160"/>
      <c r="LH30" s="160"/>
      <c r="LI30" s="160"/>
      <c r="LJ30" s="160"/>
      <c r="LK30" s="160"/>
      <c r="LL30" s="160"/>
      <c r="LM30" s="160"/>
      <c r="LN30" s="160"/>
      <c r="LO30" s="160"/>
      <c r="LP30" s="160"/>
      <c r="LQ30" s="160"/>
      <c r="LR30" s="160"/>
      <c r="LS30" s="160"/>
      <c r="LT30" s="160"/>
      <c r="LU30" s="160"/>
      <c r="LV30" s="160"/>
      <c r="LW30" s="160"/>
      <c r="LX30" s="160"/>
      <c r="LY30" s="160"/>
      <c r="LZ30" s="160"/>
      <c r="MA30" s="160"/>
      <c r="MB30" s="160"/>
      <c r="MC30" s="160"/>
      <c r="MD30" s="160"/>
      <c r="ME30" s="160"/>
      <c r="MF30" s="160"/>
      <c r="MG30" s="160"/>
      <c r="MH30" s="160"/>
      <c r="MI30" s="160"/>
      <c r="MJ30" s="160"/>
      <c r="MK30" s="160"/>
      <c r="ML30" s="160"/>
      <c r="MM30" s="160"/>
      <c r="MN30" s="160"/>
      <c r="MO30" s="160"/>
      <c r="MP30" s="160"/>
      <c r="MQ30" s="160"/>
      <c r="MR30" s="160"/>
      <c r="MS30" s="160"/>
      <c r="MT30" s="160"/>
      <c r="MU30" s="160"/>
      <c r="MV30" s="160"/>
      <c r="MW30" s="160"/>
      <c r="MX30" s="160"/>
      <c r="MY30" s="160"/>
      <c r="MZ30" s="160"/>
      <c r="NA30" s="160"/>
      <c r="NB30" s="160"/>
      <c r="NC30" s="160"/>
      <c r="ND30" s="160"/>
      <c r="NE30" s="160"/>
      <c r="NF30" s="160"/>
      <c r="NG30" s="160"/>
      <c r="NH30" s="160"/>
      <c r="NI30" s="160"/>
      <c r="NJ30" s="160"/>
      <c r="NK30" s="160"/>
      <c r="NL30" s="160"/>
      <c r="NM30" s="160"/>
      <c r="NN30" s="160"/>
      <c r="NO30" s="160"/>
      <c r="NP30" s="160"/>
      <c r="NQ30" s="160"/>
      <c r="NR30" s="160"/>
      <c r="NS30" s="160"/>
      <c r="NT30" s="160"/>
      <c r="NU30" s="160"/>
      <c r="NV30" s="160"/>
      <c r="NW30" s="160"/>
      <c r="NX30" s="160"/>
      <c r="NY30" s="160"/>
      <c r="NZ30" s="160"/>
      <c r="OA30" s="160"/>
      <c r="OB30" s="160"/>
      <c r="OC30" s="160"/>
      <c r="OD30" s="160"/>
      <c r="OE30" s="160"/>
      <c r="OF30" s="160"/>
      <c r="OG30" s="160"/>
      <c r="OH30" s="160"/>
      <c r="OI30" s="160"/>
      <c r="OJ30" s="160"/>
      <c r="OK30" s="160"/>
      <c r="OL30" s="160"/>
      <c r="OM30" s="160"/>
      <c r="ON30" s="160"/>
      <c r="OO30" s="160"/>
      <c r="OP30" s="160"/>
      <c r="OQ30" s="160"/>
      <c r="OR30" s="160"/>
      <c r="OS30" s="160"/>
      <c r="OT30" s="160"/>
      <c r="OU30" s="160"/>
      <c r="OV30" s="160"/>
      <c r="OW30" s="160"/>
      <c r="OX30" s="160"/>
      <c r="OY30" s="160"/>
      <c r="OZ30" s="160"/>
      <c r="PA30" s="160"/>
      <c r="PB30" s="160"/>
      <c r="PC30" s="160"/>
      <c r="PD30" s="160"/>
      <c r="PE30" s="160"/>
      <c r="PF30" s="160"/>
      <c r="PG30" s="160"/>
      <c r="PH30" s="160"/>
      <c r="PI30" s="160"/>
      <c r="PJ30" s="160"/>
      <c r="PK30" s="160"/>
      <c r="PL30" s="160"/>
      <c r="PM30" s="160"/>
      <c r="PN30" s="160"/>
      <c r="PO30" s="160"/>
      <c r="PP30" s="160"/>
      <c r="PQ30" s="160"/>
      <c r="PR30" s="160"/>
      <c r="PS30" s="160"/>
      <c r="PT30" s="160"/>
      <c r="PU30" s="160"/>
      <c r="PV30" s="160"/>
      <c r="PW30" s="160"/>
      <c r="PX30" s="160"/>
      <c r="PY30" s="160"/>
      <c r="PZ30" s="160"/>
      <c r="QA30" s="160"/>
      <c r="QB30" s="160"/>
      <c r="QC30" s="160"/>
      <c r="QD30" s="160"/>
      <c r="QE30" s="160"/>
      <c r="QF30" s="160"/>
      <c r="QG30" s="160"/>
      <c r="QH30" s="160"/>
      <c r="QI30" s="160"/>
      <c r="QJ30" s="160"/>
      <c r="QK30" s="160"/>
      <c r="QL30" s="160"/>
      <c r="QM30" s="160"/>
      <c r="QN30" s="160"/>
      <c r="QO30" s="160"/>
    </row>
    <row r="31" spans="1:457" s="151" customFormat="1" ht="19.5" customHeight="1">
      <c r="A31"/>
      <c r="B31" s="217"/>
      <c r="C31" s="217"/>
      <c r="D31" s="4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7"/>
      <c r="T31" s="88">
        <v>1066.5936819997301</v>
      </c>
      <c r="U31" s="30"/>
      <c r="V31" s="30"/>
      <c r="W31" s="30"/>
      <c r="X31" s="30"/>
      <c r="Y31" s="30"/>
      <c r="Z31" s="210"/>
      <c r="AA31" s="22"/>
      <c r="AB31" s="117"/>
      <c r="AC31" s="195">
        <v>4.75</v>
      </c>
      <c r="AD31" s="191"/>
      <c r="AE31" s="191"/>
      <c r="AF31" s="191"/>
      <c r="AG31" s="192"/>
      <c r="AH31" s="192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  <c r="IR31" s="160"/>
      <c r="IS31" s="160"/>
      <c r="IT31" s="160"/>
      <c r="IU31" s="160"/>
      <c r="IV31" s="160"/>
      <c r="IW31" s="160"/>
      <c r="IX31" s="160"/>
      <c r="IY31" s="160"/>
      <c r="IZ31" s="160"/>
      <c r="JA31" s="160"/>
      <c r="JB31" s="160"/>
      <c r="JC31" s="160"/>
      <c r="JD31" s="160"/>
      <c r="JE31" s="160"/>
      <c r="JF31" s="160"/>
      <c r="JG31" s="160"/>
      <c r="JH31" s="160"/>
      <c r="JI31" s="160"/>
      <c r="JJ31" s="160"/>
      <c r="JK31" s="160"/>
      <c r="JL31" s="160"/>
      <c r="JM31" s="160"/>
      <c r="JN31" s="160"/>
      <c r="JO31" s="160"/>
      <c r="JP31" s="160"/>
      <c r="JQ31" s="160"/>
      <c r="JR31" s="160"/>
      <c r="JS31" s="160"/>
      <c r="JT31" s="160"/>
      <c r="JU31" s="160"/>
      <c r="JV31" s="160"/>
      <c r="JW31" s="160"/>
      <c r="JX31" s="160"/>
      <c r="JY31" s="160"/>
      <c r="JZ31" s="160"/>
      <c r="KA31" s="160"/>
      <c r="KB31" s="160"/>
      <c r="KC31" s="160"/>
      <c r="KD31" s="160"/>
      <c r="KE31" s="160"/>
      <c r="KF31" s="160"/>
      <c r="KG31" s="160"/>
      <c r="KH31" s="160"/>
      <c r="KI31" s="160"/>
      <c r="KJ31" s="160"/>
      <c r="KK31" s="160"/>
      <c r="KL31" s="160"/>
      <c r="KM31" s="160"/>
      <c r="KN31" s="160"/>
      <c r="KO31" s="160"/>
      <c r="KP31" s="160"/>
      <c r="KQ31" s="160"/>
      <c r="KR31" s="160"/>
      <c r="KS31" s="160"/>
      <c r="KT31" s="160"/>
      <c r="KU31" s="160"/>
      <c r="KV31" s="160"/>
      <c r="KW31" s="160"/>
      <c r="KX31" s="160"/>
      <c r="KY31" s="160"/>
      <c r="KZ31" s="160"/>
      <c r="LA31" s="160"/>
      <c r="LB31" s="160"/>
      <c r="LC31" s="160"/>
      <c r="LD31" s="160"/>
      <c r="LE31" s="160"/>
      <c r="LF31" s="160"/>
      <c r="LG31" s="160"/>
      <c r="LH31" s="160"/>
      <c r="LI31" s="160"/>
      <c r="LJ31" s="160"/>
      <c r="LK31" s="160"/>
      <c r="LL31" s="160"/>
      <c r="LM31" s="160"/>
      <c r="LN31" s="160"/>
      <c r="LO31" s="160"/>
      <c r="LP31" s="160"/>
      <c r="LQ31" s="160"/>
      <c r="LR31" s="160"/>
      <c r="LS31" s="160"/>
      <c r="LT31" s="160"/>
      <c r="LU31" s="160"/>
      <c r="LV31" s="160"/>
      <c r="LW31" s="160"/>
      <c r="LX31" s="160"/>
      <c r="LY31" s="160"/>
      <c r="LZ31" s="160"/>
      <c r="MA31" s="160"/>
      <c r="MB31" s="160"/>
      <c r="MC31" s="160"/>
      <c r="MD31" s="160"/>
      <c r="ME31" s="160"/>
      <c r="MF31" s="160"/>
      <c r="MG31" s="160"/>
      <c r="MH31" s="160"/>
      <c r="MI31" s="160"/>
      <c r="MJ31" s="160"/>
      <c r="MK31" s="160"/>
      <c r="ML31" s="160"/>
      <c r="MM31" s="160"/>
      <c r="MN31" s="160"/>
      <c r="MO31" s="160"/>
      <c r="MP31" s="160"/>
      <c r="MQ31" s="160"/>
      <c r="MR31" s="160"/>
      <c r="MS31" s="160"/>
      <c r="MT31" s="160"/>
      <c r="MU31" s="160"/>
      <c r="MV31" s="160"/>
      <c r="MW31" s="160"/>
      <c r="MX31" s="160"/>
      <c r="MY31" s="160"/>
      <c r="MZ31" s="160"/>
      <c r="NA31" s="160"/>
      <c r="NB31" s="160"/>
      <c r="NC31" s="160"/>
      <c r="ND31" s="160"/>
      <c r="NE31" s="160"/>
      <c r="NF31" s="160"/>
      <c r="NG31" s="160"/>
      <c r="NH31" s="160"/>
      <c r="NI31" s="160"/>
      <c r="NJ31" s="160"/>
      <c r="NK31" s="160"/>
      <c r="NL31" s="160"/>
      <c r="NM31" s="160"/>
      <c r="NN31" s="160"/>
      <c r="NO31" s="160"/>
      <c r="NP31" s="160"/>
      <c r="NQ31" s="160"/>
      <c r="NR31" s="160"/>
      <c r="NS31" s="160"/>
      <c r="NT31" s="160"/>
      <c r="NU31" s="160"/>
      <c r="NV31" s="160"/>
      <c r="NW31" s="160"/>
      <c r="NX31" s="160"/>
      <c r="NY31" s="160"/>
      <c r="NZ31" s="160"/>
      <c r="OA31" s="160"/>
      <c r="OB31" s="160"/>
      <c r="OC31" s="160"/>
      <c r="OD31" s="160"/>
      <c r="OE31" s="160"/>
      <c r="OF31" s="160"/>
      <c r="OG31" s="160"/>
      <c r="OH31" s="160"/>
      <c r="OI31" s="160"/>
      <c r="OJ31" s="160"/>
      <c r="OK31" s="160"/>
      <c r="OL31" s="160"/>
      <c r="OM31" s="160"/>
      <c r="ON31" s="160"/>
      <c r="OO31" s="160"/>
      <c r="OP31" s="160"/>
      <c r="OQ31" s="160"/>
      <c r="OR31" s="160"/>
      <c r="OS31" s="160"/>
      <c r="OT31" s="160"/>
      <c r="OU31" s="160"/>
      <c r="OV31" s="160"/>
      <c r="OW31" s="160"/>
      <c r="OX31" s="160"/>
      <c r="OY31" s="160"/>
      <c r="OZ31" s="160"/>
      <c r="PA31" s="160"/>
      <c r="PB31" s="160"/>
      <c r="PC31" s="160"/>
      <c r="PD31" s="160"/>
      <c r="PE31" s="160"/>
      <c r="PF31" s="160"/>
      <c r="PG31" s="160"/>
      <c r="PH31" s="160"/>
      <c r="PI31" s="160"/>
      <c r="PJ31" s="160"/>
      <c r="PK31" s="160"/>
      <c r="PL31" s="160"/>
      <c r="PM31" s="160"/>
      <c r="PN31" s="160"/>
      <c r="PO31" s="160"/>
      <c r="PP31" s="160"/>
      <c r="PQ31" s="160"/>
      <c r="PR31" s="160"/>
      <c r="PS31" s="160"/>
      <c r="PT31" s="160"/>
      <c r="PU31" s="160"/>
      <c r="PV31" s="160"/>
      <c r="PW31" s="160"/>
      <c r="PX31" s="160"/>
      <c r="PY31" s="160"/>
      <c r="PZ31" s="160"/>
      <c r="QA31" s="160"/>
      <c r="QB31" s="160"/>
      <c r="QC31" s="160"/>
      <c r="QD31" s="160"/>
      <c r="QE31" s="160"/>
      <c r="QF31" s="160"/>
      <c r="QG31" s="160"/>
      <c r="QH31" s="160"/>
      <c r="QI31" s="160"/>
      <c r="QJ31" s="160"/>
      <c r="QK31" s="160"/>
      <c r="QL31" s="160"/>
      <c r="QM31" s="160"/>
      <c r="QN31" s="160"/>
      <c r="QO31" s="160"/>
    </row>
    <row r="32" spans="1:457" s="151" customFormat="1">
      <c r="A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50"/>
      <c r="Q32" s="60"/>
      <c r="R32" s="33"/>
      <c r="S32" s="7"/>
      <c r="T32" s="64"/>
      <c r="U32" s="64"/>
      <c r="V32" s="64"/>
      <c r="W32" s="64"/>
      <c r="X32" s="64"/>
      <c r="Y32" s="64"/>
      <c r="Z32" s="210"/>
      <c r="AA32" s="22"/>
      <c r="AB32" s="116"/>
      <c r="AC32" s="193"/>
      <c r="AD32" s="191"/>
      <c r="AE32" s="191"/>
      <c r="AF32" s="191"/>
      <c r="AG32" s="191"/>
      <c r="AH32" s="19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  <c r="IS32" s="160"/>
      <c r="IT32" s="160"/>
      <c r="IU32" s="160"/>
      <c r="IV32" s="160"/>
      <c r="IW32" s="160"/>
      <c r="IX32" s="160"/>
      <c r="IY32" s="160"/>
      <c r="IZ32" s="160"/>
      <c r="JA32" s="160"/>
      <c r="JB32" s="160"/>
      <c r="JC32" s="160"/>
      <c r="JD32" s="160"/>
      <c r="JE32" s="160"/>
      <c r="JF32" s="160"/>
      <c r="JG32" s="160"/>
      <c r="JH32" s="160"/>
      <c r="JI32" s="160"/>
      <c r="JJ32" s="160"/>
      <c r="JK32" s="160"/>
      <c r="JL32" s="160"/>
      <c r="JM32" s="160"/>
      <c r="JN32" s="160"/>
      <c r="JO32" s="160"/>
      <c r="JP32" s="160"/>
      <c r="JQ32" s="160"/>
      <c r="JR32" s="160"/>
      <c r="JS32" s="160"/>
      <c r="JT32" s="160"/>
      <c r="JU32" s="160"/>
      <c r="JV32" s="160"/>
      <c r="JW32" s="160"/>
      <c r="JX32" s="160"/>
      <c r="JY32" s="160"/>
      <c r="JZ32" s="160"/>
      <c r="KA32" s="160"/>
      <c r="KB32" s="160"/>
      <c r="KC32" s="160"/>
      <c r="KD32" s="160"/>
      <c r="KE32" s="160"/>
      <c r="KF32" s="160"/>
      <c r="KG32" s="160"/>
      <c r="KH32" s="160"/>
      <c r="KI32" s="160"/>
      <c r="KJ32" s="160"/>
      <c r="KK32" s="160"/>
      <c r="KL32" s="160"/>
      <c r="KM32" s="160"/>
      <c r="KN32" s="160"/>
      <c r="KO32" s="160"/>
      <c r="KP32" s="160"/>
      <c r="KQ32" s="160"/>
      <c r="KR32" s="160"/>
      <c r="KS32" s="160"/>
      <c r="KT32" s="160"/>
      <c r="KU32" s="160"/>
      <c r="KV32" s="160"/>
      <c r="KW32" s="160"/>
      <c r="KX32" s="160"/>
      <c r="KY32" s="160"/>
      <c r="KZ32" s="160"/>
      <c r="LA32" s="160"/>
      <c r="LB32" s="160"/>
      <c r="LC32" s="160"/>
      <c r="LD32" s="160"/>
      <c r="LE32" s="160"/>
      <c r="LF32" s="160"/>
      <c r="LG32" s="160"/>
      <c r="LH32" s="160"/>
      <c r="LI32" s="160"/>
      <c r="LJ32" s="160"/>
      <c r="LK32" s="160"/>
      <c r="LL32" s="160"/>
      <c r="LM32" s="160"/>
      <c r="LN32" s="160"/>
      <c r="LO32" s="160"/>
      <c r="LP32" s="160"/>
      <c r="LQ32" s="160"/>
      <c r="LR32" s="160"/>
      <c r="LS32" s="160"/>
      <c r="LT32" s="160"/>
      <c r="LU32" s="160"/>
      <c r="LV32" s="160"/>
      <c r="LW32" s="160"/>
      <c r="LX32" s="160"/>
      <c r="LY32" s="160"/>
      <c r="LZ32" s="160"/>
      <c r="MA32" s="160"/>
      <c r="MB32" s="160"/>
      <c r="MC32" s="160"/>
      <c r="MD32" s="160"/>
      <c r="ME32" s="160"/>
      <c r="MF32" s="160"/>
      <c r="MG32" s="160"/>
      <c r="MH32" s="160"/>
      <c r="MI32" s="160"/>
      <c r="MJ32" s="160"/>
      <c r="MK32" s="160"/>
      <c r="ML32" s="160"/>
      <c r="MM32" s="160"/>
      <c r="MN32" s="160"/>
      <c r="MO32" s="160"/>
      <c r="MP32" s="160"/>
      <c r="MQ32" s="160"/>
      <c r="MR32" s="160"/>
      <c r="MS32" s="160"/>
      <c r="MT32" s="160"/>
      <c r="MU32" s="160"/>
      <c r="MV32" s="160"/>
      <c r="MW32" s="160"/>
      <c r="MX32" s="160"/>
      <c r="MY32" s="160"/>
      <c r="MZ32" s="160"/>
      <c r="NA32" s="160"/>
      <c r="NB32" s="160"/>
      <c r="NC32" s="160"/>
      <c r="ND32" s="160"/>
      <c r="NE32" s="160"/>
      <c r="NF32" s="160"/>
      <c r="NG32" s="160"/>
      <c r="NH32" s="160"/>
      <c r="NI32" s="160"/>
      <c r="NJ32" s="160"/>
      <c r="NK32" s="160"/>
      <c r="NL32" s="160"/>
      <c r="NM32" s="160"/>
      <c r="NN32" s="160"/>
      <c r="NO32" s="160"/>
      <c r="NP32" s="160"/>
      <c r="NQ32" s="160"/>
      <c r="NR32" s="160"/>
      <c r="NS32" s="160"/>
      <c r="NT32" s="160"/>
      <c r="NU32" s="160"/>
      <c r="NV32" s="160"/>
      <c r="NW32" s="160"/>
      <c r="NX32" s="160"/>
      <c r="NY32" s="160"/>
      <c r="NZ32" s="160"/>
      <c r="OA32" s="160"/>
      <c r="OB32" s="160"/>
      <c r="OC32" s="160"/>
      <c r="OD32" s="160"/>
      <c r="OE32" s="160"/>
      <c r="OF32" s="160"/>
      <c r="OG32" s="160"/>
      <c r="OH32" s="160"/>
      <c r="OI32" s="160"/>
      <c r="OJ32" s="160"/>
      <c r="OK32" s="160"/>
      <c r="OL32" s="160"/>
      <c r="OM32" s="160"/>
      <c r="ON32" s="160"/>
      <c r="OO32" s="160"/>
      <c r="OP32" s="160"/>
      <c r="OQ32" s="160"/>
      <c r="OR32" s="160"/>
      <c r="OS32" s="160"/>
      <c r="OT32" s="160"/>
      <c r="OU32" s="160"/>
      <c r="OV32" s="160"/>
      <c r="OW32" s="160"/>
      <c r="OX32" s="160"/>
      <c r="OY32" s="160"/>
      <c r="OZ32" s="160"/>
      <c r="PA32" s="160"/>
      <c r="PB32" s="160"/>
      <c r="PC32" s="160"/>
      <c r="PD32" s="160"/>
      <c r="PE32" s="160"/>
      <c r="PF32" s="160"/>
      <c r="PG32" s="160"/>
      <c r="PH32" s="160"/>
      <c r="PI32" s="160"/>
      <c r="PJ32" s="160"/>
      <c r="PK32" s="160"/>
      <c r="PL32" s="160"/>
      <c r="PM32" s="160"/>
      <c r="PN32" s="160"/>
      <c r="PO32" s="160"/>
      <c r="PP32" s="160"/>
      <c r="PQ32" s="160"/>
      <c r="PR32" s="160"/>
      <c r="PS32" s="160"/>
      <c r="PT32" s="160"/>
      <c r="PU32" s="160"/>
      <c r="PV32" s="160"/>
      <c r="PW32" s="160"/>
      <c r="PX32" s="160"/>
      <c r="PY32" s="160"/>
      <c r="PZ32" s="160"/>
      <c r="QA32" s="160"/>
      <c r="QB32" s="160"/>
      <c r="QC32" s="160"/>
      <c r="QD32" s="160"/>
      <c r="QE32" s="160"/>
      <c r="QF32" s="160"/>
      <c r="QG32" s="160"/>
      <c r="QH32" s="160"/>
      <c r="QI32" s="160"/>
      <c r="QJ32" s="160"/>
      <c r="QK32" s="160"/>
      <c r="QL32" s="160"/>
      <c r="QM32" s="160"/>
      <c r="QN32" s="160"/>
      <c r="QO32" s="160"/>
    </row>
    <row r="33" spans="1:457" s="151" customFormat="1" ht="15.75">
      <c r="A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7"/>
      <c r="T33" s="65" t="s">
        <v>8</v>
      </c>
      <c r="U33" s="64"/>
      <c r="V33" s="64"/>
      <c r="W33" s="64"/>
      <c r="X33" s="64"/>
      <c r="Y33" s="64"/>
      <c r="Z33" s="210"/>
      <c r="AA33" s="22"/>
      <c r="AB33" s="118"/>
      <c r="AC33" s="194"/>
      <c r="AD33" s="194"/>
      <c r="AE33" s="194"/>
      <c r="AF33" s="176"/>
      <c r="AG33" s="176"/>
      <c r="AH33" s="176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  <c r="IR33" s="160"/>
      <c r="IS33" s="160"/>
      <c r="IT33" s="160"/>
      <c r="IU33" s="160"/>
      <c r="IV33" s="160"/>
      <c r="IW33" s="160"/>
      <c r="IX33" s="160"/>
      <c r="IY33" s="160"/>
      <c r="IZ33" s="160"/>
      <c r="JA33" s="160"/>
      <c r="JB33" s="160"/>
      <c r="JC33" s="160"/>
      <c r="JD33" s="160"/>
      <c r="JE33" s="160"/>
      <c r="JF33" s="160"/>
      <c r="JG33" s="160"/>
      <c r="JH33" s="160"/>
      <c r="JI33" s="160"/>
      <c r="JJ33" s="160"/>
      <c r="JK33" s="160"/>
      <c r="JL33" s="160"/>
      <c r="JM33" s="160"/>
      <c r="JN33" s="160"/>
      <c r="JO33" s="160"/>
      <c r="JP33" s="160"/>
      <c r="JQ33" s="160"/>
      <c r="JR33" s="160"/>
      <c r="JS33" s="160"/>
      <c r="JT33" s="160"/>
      <c r="JU33" s="160"/>
      <c r="JV33" s="160"/>
      <c r="JW33" s="160"/>
      <c r="JX33" s="160"/>
      <c r="JY33" s="160"/>
      <c r="JZ33" s="160"/>
      <c r="KA33" s="160"/>
      <c r="KB33" s="160"/>
      <c r="KC33" s="160"/>
      <c r="KD33" s="160"/>
      <c r="KE33" s="160"/>
      <c r="KF33" s="160"/>
      <c r="KG33" s="160"/>
      <c r="KH33" s="160"/>
      <c r="KI33" s="160"/>
      <c r="KJ33" s="160"/>
      <c r="KK33" s="160"/>
      <c r="KL33" s="160"/>
      <c r="KM33" s="160"/>
      <c r="KN33" s="160"/>
      <c r="KO33" s="160"/>
      <c r="KP33" s="160"/>
      <c r="KQ33" s="160"/>
      <c r="KR33" s="160"/>
      <c r="KS33" s="160"/>
      <c r="KT33" s="160"/>
      <c r="KU33" s="160"/>
      <c r="KV33" s="160"/>
      <c r="KW33" s="160"/>
      <c r="KX33" s="160"/>
      <c r="KY33" s="160"/>
      <c r="KZ33" s="160"/>
      <c r="LA33" s="160"/>
      <c r="LB33" s="160"/>
      <c r="LC33" s="160"/>
      <c r="LD33" s="160"/>
      <c r="LE33" s="160"/>
      <c r="LF33" s="160"/>
      <c r="LG33" s="160"/>
      <c r="LH33" s="160"/>
      <c r="LI33" s="160"/>
      <c r="LJ33" s="160"/>
      <c r="LK33" s="160"/>
      <c r="LL33" s="160"/>
      <c r="LM33" s="160"/>
      <c r="LN33" s="160"/>
      <c r="LO33" s="160"/>
      <c r="LP33" s="160"/>
      <c r="LQ33" s="160"/>
      <c r="LR33" s="160"/>
      <c r="LS33" s="160"/>
      <c r="LT33" s="160"/>
      <c r="LU33" s="160"/>
      <c r="LV33" s="160"/>
      <c r="LW33" s="160"/>
      <c r="LX33" s="160"/>
      <c r="LY33" s="160"/>
      <c r="LZ33" s="160"/>
      <c r="MA33" s="160"/>
      <c r="MB33" s="160"/>
      <c r="MC33" s="160"/>
      <c r="MD33" s="160"/>
      <c r="ME33" s="160"/>
      <c r="MF33" s="160"/>
      <c r="MG33" s="160"/>
      <c r="MH33" s="160"/>
      <c r="MI33" s="160"/>
      <c r="MJ33" s="160"/>
      <c r="MK33" s="160"/>
      <c r="ML33" s="160"/>
      <c r="MM33" s="160"/>
      <c r="MN33" s="160"/>
      <c r="MO33" s="160"/>
      <c r="MP33" s="160"/>
      <c r="MQ33" s="160"/>
      <c r="MR33" s="160"/>
      <c r="MS33" s="160"/>
      <c r="MT33" s="160"/>
      <c r="MU33" s="160"/>
      <c r="MV33" s="160"/>
      <c r="MW33" s="160"/>
      <c r="MX33" s="160"/>
      <c r="MY33" s="160"/>
      <c r="MZ33" s="160"/>
      <c r="NA33" s="160"/>
      <c r="NB33" s="160"/>
      <c r="NC33" s="160"/>
      <c r="ND33" s="160"/>
      <c r="NE33" s="160"/>
      <c r="NF33" s="160"/>
      <c r="NG33" s="160"/>
      <c r="NH33" s="160"/>
      <c r="NI33" s="160"/>
      <c r="NJ33" s="160"/>
      <c r="NK33" s="160"/>
      <c r="NL33" s="160"/>
      <c r="NM33" s="160"/>
      <c r="NN33" s="160"/>
      <c r="NO33" s="160"/>
      <c r="NP33" s="160"/>
      <c r="NQ33" s="160"/>
      <c r="NR33" s="160"/>
      <c r="NS33" s="160"/>
      <c r="NT33" s="160"/>
      <c r="NU33" s="160"/>
      <c r="NV33" s="160"/>
      <c r="NW33" s="160"/>
      <c r="NX33" s="160"/>
      <c r="NY33" s="160"/>
      <c r="NZ33" s="160"/>
      <c r="OA33" s="160"/>
      <c r="OB33" s="160"/>
      <c r="OC33" s="160"/>
      <c r="OD33" s="160"/>
      <c r="OE33" s="160"/>
      <c r="OF33" s="160"/>
      <c r="OG33" s="160"/>
      <c r="OH33" s="160"/>
      <c r="OI33" s="160"/>
      <c r="OJ33" s="160"/>
      <c r="OK33" s="160"/>
      <c r="OL33" s="160"/>
      <c r="OM33" s="160"/>
      <c r="ON33" s="160"/>
      <c r="OO33" s="160"/>
      <c r="OP33" s="160"/>
      <c r="OQ33" s="160"/>
      <c r="OR33" s="160"/>
      <c r="OS33" s="160"/>
      <c r="OT33" s="160"/>
      <c r="OU33" s="160"/>
      <c r="OV33" s="160"/>
      <c r="OW33" s="160"/>
      <c r="OX33" s="160"/>
      <c r="OY33" s="160"/>
      <c r="OZ33" s="160"/>
      <c r="PA33" s="160"/>
      <c r="PB33" s="160"/>
      <c r="PC33" s="160"/>
      <c r="PD33" s="160"/>
      <c r="PE33" s="160"/>
      <c r="PF33" s="160"/>
      <c r="PG33" s="160"/>
      <c r="PH33" s="160"/>
      <c r="PI33" s="160"/>
      <c r="PJ33" s="160"/>
      <c r="PK33" s="160"/>
      <c r="PL33" s="160"/>
      <c r="PM33" s="160"/>
      <c r="PN33" s="160"/>
      <c r="PO33" s="160"/>
      <c r="PP33" s="160"/>
      <c r="PQ33" s="160"/>
      <c r="PR33" s="160"/>
      <c r="PS33" s="160"/>
      <c r="PT33" s="160"/>
      <c r="PU33" s="160"/>
      <c r="PV33" s="160"/>
      <c r="PW33" s="160"/>
      <c r="PX33" s="160"/>
      <c r="PY33" s="160"/>
      <c r="PZ33" s="160"/>
      <c r="QA33" s="160"/>
      <c r="QB33" s="160"/>
      <c r="QC33" s="160"/>
      <c r="QD33" s="160"/>
      <c r="QE33" s="160"/>
      <c r="QF33" s="160"/>
      <c r="QG33" s="160"/>
      <c r="QH33" s="160"/>
      <c r="QI33" s="160"/>
      <c r="QJ33" s="160"/>
      <c r="QK33" s="160"/>
      <c r="QL33" s="160"/>
      <c r="QM33" s="160"/>
      <c r="QN33" s="160"/>
      <c r="QO33" s="160"/>
    </row>
    <row r="34" spans="1:457" s="151" customFormat="1" ht="18">
      <c r="A34"/>
      <c r="B34" s="11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7"/>
      <c r="T34" s="88">
        <v>0</v>
      </c>
      <c r="U34" s="30"/>
      <c r="V34" s="30"/>
      <c r="W34" s="30"/>
      <c r="X34" s="30"/>
      <c r="Y34" s="30"/>
      <c r="Z34" s="210"/>
      <c r="AA34" s="22"/>
      <c r="AB34" s="116"/>
      <c r="AC34" s="176"/>
      <c r="AD34" s="176"/>
      <c r="AE34" s="176"/>
      <c r="AF34" s="176"/>
      <c r="AG34" s="176"/>
      <c r="AH34" s="176"/>
    </row>
    <row r="35" spans="1:457" s="151" customFormat="1" ht="20.25">
      <c r="A35"/>
      <c r="B35" s="222" t="s">
        <v>21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7"/>
      <c r="T35" s="64"/>
      <c r="U35" s="64"/>
      <c r="V35" s="64"/>
      <c r="W35" s="64"/>
      <c r="X35" s="64"/>
      <c r="Y35" s="64"/>
      <c r="Z35" s="30"/>
      <c r="AA35" s="22"/>
      <c r="AB35" s="116"/>
      <c r="AC35" s="176"/>
      <c r="AD35" s="176"/>
      <c r="AE35" s="176"/>
      <c r="AF35" s="176"/>
      <c r="AG35" s="176"/>
      <c r="AH35" s="176"/>
    </row>
    <row r="36" spans="1:457" s="151" customFormat="1" ht="20.25">
      <c r="A36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223" t="s">
        <v>14</v>
      </c>
      <c r="O36" s="223"/>
      <c r="P36" s="223"/>
      <c r="Q36" s="223"/>
      <c r="R36" s="90"/>
      <c r="S36" s="7"/>
      <c r="T36" s="64"/>
      <c r="U36" s="64"/>
      <c r="V36" s="64"/>
      <c r="W36" s="64"/>
      <c r="X36" s="64"/>
      <c r="Y36" s="64"/>
      <c r="Z36" s="30"/>
      <c r="AA36" s="22"/>
      <c r="AB36" s="116"/>
      <c r="AC36" s="176"/>
      <c r="AD36" s="176"/>
      <c r="AE36" s="176"/>
      <c r="AF36" s="176"/>
      <c r="AG36" s="176"/>
      <c r="AH36" s="176"/>
    </row>
    <row r="37" spans="1:457" s="151" customFormat="1" ht="20.25">
      <c r="A37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102"/>
      <c r="O37" s="98">
        <v>1694.1521419652499</v>
      </c>
      <c r="P37" s="102"/>
      <c r="Q37" s="102"/>
      <c r="R37" s="100"/>
      <c r="S37" s="86"/>
      <c r="T37" s="30"/>
      <c r="U37" s="30"/>
      <c r="V37" s="30"/>
      <c r="W37" s="30"/>
      <c r="X37" s="30"/>
      <c r="Y37" s="30"/>
      <c r="Z37" s="30"/>
      <c r="AA37" s="22"/>
      <c r="AB37" s="116"/>
      <c r="AC37" s="176"/>
      <c r="AD37" s="176"/>
      <c r="AE37" s="176"/>
      <c r="AF37" s="176"/>
      <c r="AG37" s="176"/>
      <c r="AH37" s="176"/>
    </row>
    <row r="38" spans="1:457" ht="20.2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224" t="s">
        <v>22</v>
      </c>
      <c r="M38" s="224"/>
      <c r="N38" s="30"/>
      <c r="O38" s="90"/>
      <c r="P38" s="90"/>
      <c r="Q38" s="92"/>
      <c r="R38" s="90"/>
      <c r="S38" s="31"/>
      <c r="T38" s="64"/>
      <c r="U38" s="30"/>
      <c r="V38" s="64"/>
      <c r="W38" s="64"/>
      <c r="X38" s="64"/>
      <c r="Y38" s="64"/>
      <c r="Z38" s="64"/>
      <c r="AA38" s="22"/>
      <c r="AB38" s="116"/>
      <c r="AC38" s="176"/>
      <c r="AD38" s="176"/>
      <c r="AE38" s="176"/>
      <c r="AF38" s="176"/>
      <c r="AG38" s="176"/>
      <c r="AH38" s="176"/>
    </row>
    <row r="39" spans="1:457" ht="20.2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225">
        <f>O37+O40</f>
        <v>6061.5584599655203</v>
      </c>
      <c r="M39" s="225"/>
      <c r="N39" s="30"/>
      <c r="O39" s="226" t="s">
        <v>40</v>
      </c>
      <c r="P39" s="226"/>
      <c r="Q39" s="226"/>
      <c r="R39" s="94"/>
      <c r="S39" s="31"/>
      <c r="T39" s="64"/>
      <c r="U39" s="30"/>
      <c r="V39" s="96"/>
      <c r="W39" s="96"/>
      <c r="X39" s="96"/>
      <c r="Y39" s="96"/>
      <c r="Z39" s="96"/>
      <c r="AA39" s="22"/>
      <c r="AC39" s="176"/>
      <c r="AD39" s="176"/>
      <c r="AE39" s="176"/>
      <c r="AF39" s="176"/>
      <c r="AG39" s="176"/>
      <c r="AH39" s="176"/>
    </row>
    <row r="40" spans="1:457" ht="21.75" customHeight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102"/>
      <c r="O40" s="98">
        <f>AC12-T31</f>
        <v>4367.4063180002704</v>
      </c>
      <c r="P40" s="102"/>
      <c r="Q40" s="102"/>
      <c r="R40" s="30"/>
      <c r="S40" s="31"/>
      <c r="T40" s="64"/>
      <c r="U40" s="30"/>
      <c r="V40" s="228" t="s">
        <v>23</v>
      </c>
      <c r="W40" s="228"/>
      <c r="X40" s="228"/>
      <c r="Y40" s="228"/>
      <c r="Z40" s="96"/>
      <c r="AA40" s="22"/>
      <c r="AC40" s="176"/>
      <c r="AD40" s="176"/>
      <c r="AE40" s="176"/>
      <c r="AF40" s="176"/>
      <c r="AG40" s="176"/>
      <c r="AH40" s="176"/>
    </row>
    <row r="41" spans="1:457" ht="18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31"/>
      <c r="T41" s="64"/>
      <c r="U41" s="30"/>
      <c r="V41" s="122"/>
      <c r="W41" s="122">
        <v>1823.18218799999</v>
      </c>
      <c r="X41" s="122"/>
      <c r="Y41" s="122"/>
      <c r="Z41" s="122"/>
      <c r="AA41" s="22"/>
      <c r="AC41" s="176"/>
      <c r="AD41" s="176"/>
      <c r="AE41" s="176"/>
      <c r="AF41" s="176"/>
      <c r="AG41" s="176"/>
      <c r="AH41" s="176"/>
    </row>
    <row r="42" spans="1:457" ht="17.2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22"/>
      <c r="T42" s="64"/>
      <c r="U42" s="29"/>
      <c r="V42" s="85"/>
      <c r="W42" s="85"/>
      <c r="X42" s="64"/>
      <c r="Y42" s="64"/>
      <c r="Z42" s="64"/>
    </row>
    <row r="43" spans="1:45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9"/>
      <c r="T43" s="64"/>
      <c r="U43" s="30"/>
      <c r="V43" s="64"/>
      <c r="W43" s="64"/>
      <c r="X43" s="64"/>
      <c r="Y43" s="64"/>
      <c r="Z43" s="64"/>
    </row>
    <row r="44" spans="1:457" ht="15.7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22"/>
      <c r="T44" s="64"/>
      <c r="U44" s="30"/>
      <c r="V44" s="229" t="s">
        <v>11</v>
      </c>
      <c r="W44" s="229"/>
      <c r="X44" s="229"/>
      <c r="Y44" s="229"/>
      <c r="Z44" s="229"/>
    </row>
    <row r="45" spans="1:457" ht="18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22"/>
      <c r="T45" s="64"/>
      <c r="U45" s="30"/>
      <c r="V45" s="122"/>
      <c r="W45" s="122">
        <f>AC29+AC31</f>
        <v>5.9748810000000399</v>
      </c>
      <c r="X45" s="122"/>
      <c r="Y45" s="122"/>
      <c r="Z45" s="122"/>
    </row>
    <row r="46" spans="1:45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9"/>
      <c r="T46" s="64"/>
      <c r="U46" s="64"/>
      <c r="V46" s="64"/>
      <c r="W46" s="64"/>
      <c r="X46" s="64"/>
      <c r="Y46" s="64"/>
      <c r="Z46" s="64"/>
    </row>
    <row r="47" spans="1:457" ht="18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9"/>
      <c r="T47" s="230" t="s">
        <v>30</v>
      </c>
      <c r="U47" s="230"/>
      <c r="V47" s="230"/>
      <c r="W47" s="230"/>
      <c r="X47" s="230"/>
      <c r="Y47" s="230"/>
      <c r="Z47" s="230"/>
    </row>
    <row r="48" spans="1:45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22"/>
      <c r="T48" s="64"/>
      <c r="U48" s="64"/>
      <c r="V48" s="64"/>
      <c r="W48" s="64"/>
      <c r="X48" s="64"/>
      <c r="Y48" s="64"/>
      <c r="Z48" s="64"/>
    </row>
    <row r="49" spans="2:2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22"/>
      <c r="T49" s="64"/>
      <c r="U49" s="64"/>
      <c r="V49" s="64"/>
      <c r="W49" s="64"/>
      <c r="X49" s="64"/>
      <c r="Y49" s="64"/>
      <c r="Z49" s="64"/>
    </row>
    <row r="50" spans="2:2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31"/>
      <c r="T50" s="64"/>
      <c r="U50" s="64"/>
      <c r="V50" s="64"/>
      <c r="W50" s="64"/>
      <c r="X50" s="64"/>
      <c r="Y50" s="64"/>
      <c r="Z50" s="64"/>
    </row>
    <row r="51" spans="2:2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31"/>
      <c r="T51" s="64"/>
      <c r="U51" s="64"/>
      <c r="V51" s="64"/>
      <c r="W51" s="64"/>
      <c r="X51" s="64"/>
      <c r="Y51" s="64"/>
      <c r="Z51" s="64"/>
    </row>
    <row r="52" spans="2:2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4"/>
      <c r="S52" s="22"/>
      <c r="T52" s="82"/>
      <c r="U52" s="64"/>
      <c r="V52" s="83"/>
      <c r="W52" s="64"/>
      <c r="X52" s="64"/>
      <c r="Y52" s="64"/>
      <c r="Z52" s="64"/>
    </row>
    <row r="53" spans="2:2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0"/>
      <c r="S53" s="4"/>
      <c r="T53" s="82"/>
      <c r="U53" s="64"/>
      <c r="V53" s="64"/>
      <c r="W53" s="64"/>
      <c r="X53" s="64"/>
      <c r="Y53" s="84"/>
      <c r="Z53" s="64"/>
    </row>
    <row r="54" spans="2:2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2"/>
      <c r="R54" s="90"/>
      <c r="T54" s="64"/>
      <c r="U54" s="64"/>
      <c r="V54" s="64"/>
      <c r="W54" s="64"/>
      <c r="X54" s="64"/>
      <c r="Y54" s="64"/>
      <c r="Z54" s="64"/>
    </row>
    <row r="55" spans="2:2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2"/>
      <c r="R55" s="90"/>
      <c r="T55" s="64"/>
      <c r="U55" s="64"/>
      <c r="V55" s="64"/>
      <c r="W55" s="64"/>
      <c r="X55" s="64"/>
      <c r="Y55" s="64"/>
      <c r="Z55" s="64"/>
    </row>
    <row r="56" spans="2:2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T56" s="64"/>
      <c r="U56" s="64"/>
      <c r="V56" s="64"/>
      <c r="W56" s="64"/>
      <c r="X56" s="64"/>
      <c r="Y56" s="64"/>
      <c r="Z56" s="64"/>
    </row>
    <row r="57" spans="2:2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T57" s="64"/>
      <c r="U57" s="64"/>
      <c r="V57" s="64"/>
      <c r="W57" s="64"/>
      <c r="X57" s="64"/>
      <c r="Y57" s="64"/>
      <c r="Z57" s="64"/>
    </row>
    <row r="58" spans="2:2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T58" s="64"/>
      <c r="U58" s="64"/>
      <c r="V58" s="64"/>
      <c r="W58" s="64"/>
      <c r="X58" s="64"/>
      <c r="Y58" s="64"/>
      <c r="Z58" s="64"/>
    </row>
    <row r="59" spans="2:2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T59" s="64"/>
      <c r="U59" s="64"/>
      <c r="V59" s="64"/>
      <c r="W59" s="64"/>
      <c r="X59" s="64"/>
      <c r="Y59" s="64"/>
      <c r="Z59" s="64"/>
    </row>
    <row r="60" spans="2:2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7"/>
      <c r="T60" s="64"/>
      <c r="U60" s="64"/>
      <c r="V60" s="64"/>
      <c r="W60" s="64"/>
      <c r="X60" s="64"/>
      <c r="Y60" s="64"/>
      <c r="Z60" s="64"/>
    </row>
    <row r="61" spans="2:2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7"/>
      <c r="T61" s="64"/>
      <c r="U61" s="64"/>
      <c r="V61" s="64"/>
      <c r="W61" s="64"/>
      <c r="X61" s="64"/>
      <c r="Y61" s="64"/>
      <c r="Z61" s="64"/>
    </row>
    <row r="62" spans="2:2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7"/>
      <c r="T62" s="64"/>
      <c r="U62" s="64"/>
      <c r="V62" s="64"/>
      <c r="W62" s="64"/>
      <c r="X62" s="64"/>
      <c r="Y62" s="64"/>
      <c r="Z62" s="64"/>
    </row>
    <row r="63" spans="2:2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7"/>
      <c r="T63" s="64"/>
      <c r="U63" s="64"/>
      <c r="V63" s="64"/>
      <c r="W63" s="82"/>
      <c r="X63" s="82"/>
      <c r="Y63" s="64"/>
      <c r="Z63" s="64"/>
    </row>
    <row r="64" spans="2:26">
      <c r="B64" s="90"/>
      <c r="C64" s="94"/>
      <c r="D64" s="94"/>
      <c r="E64" s="94"/>
      <c r="F64" s="94"/>
      <c r="G64" s="90"/>
      <c r="H64" s="90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7"/>
      <c r="T64" s="64"/>
      <c r="U64" s="64"/>
      <c r="V64" s="64"/>
      <c r="W64" s="82"/>
      <c r="X64" s="82"/>
      <c r="Y64" s="64"/>
      <c r="Z64" s="64"/>
    </row>
    <row r="65" spans="2:31" ht="14.2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5"/>
      <c r="R65" s="90"/>
      <c r="S65" s="7"/>
      <c r="T65" s="115" t="s">
        <v>39</v>
      </c>
      <c r="U65" s="64"/>
      <c r="V65" s="64"/>
      <c r="W65" s="82"/>
      <c r="X65" s="82"/>
      <c r="Y65" s="64"/>
      <c r="Z65" s="64"/>
    </row>
    <row r="66" spans="2:31" ht="5.25" customHeight="1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"/>
      <c r="N66" s="2"/>
      <c r="O66" s="1"/>
      <c r="P66" s="1"/>
      <c r="Q66" s="22"/>
      <c r="R66" s="22"/>
      <c r="S66" s="7"/>
      <c r="W66" s="4"/>
      <c r="X66" s="4"/>
    </row>
    <row r="67" spans="2:31">
      <c r="B67" t="s">
        <v>41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W67" s="4"/>
      <c r="X67" s="4"/>
    </row>
    <row r="68" spans="2:31" ht="35.25" customHeight="1">
      <c r="B68" s="231" t="s">
        <v>61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</row>
    <row r="69" spans="2:31" hidden="1"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</row>
    <row r="70" spans="2:31" hidden="1">
      <c r="B70" s="22"/>
      <c r="C70" s="22"/>
      <c r="D70" s="22"/>
      <c r="E70" s="22"/>
      <c r="F70" s="22"/>
      <c r="G70" s="22"/>
      <c r="H70" s="22"/>
      <c r="S70" s="22"/>
      <c r="T70" s="22"/>
      <c r="AC70" s="5"/>
      <c r="AD70" s="5"/>
      <c r="AE70" s="5"/>
    </row>
    <row r="71" spans="2:31" hidden="1">
      <c r="B71" s="22"/>
      <c r="C71" s="22"/>
      <c r="D71" s="22"/>
      <c r="E71" s="22"/>
      <c r="F71" s="22"/>
      <c r="G71" s="22"/>
      <c r="H71" s="22"/>
      <c r="S71" s="22"/>
      <c r="T71" s="22"/>
    </row>
    <row r="72" spans="2:31" ht="18" hidden="1">
      <c r="B72" s="22"/>
      <c r="C72" s="22"/>
      <c r="D72" s="22"/>
      <c r="E72" s="22"/>
      <c r="F72" s="22"/>
      <c r="G72" s="22"/>
      <c r="H72" s="22"/>
      <c r="I72" s="4"/>
      <c r="J72" s="22"/>
      <c r="K72" s="17"/>
      <c r="L72" s="9"/>
      <c r="M72" s="9"/>
      <c r="N72" s="22"/>
      <c r="O72" s="26"/>
      <c r="P72" s="26"/>
      <c r="Q72" s="9"/>
      <c r="R72" s="9"/>
      <c r="S72" s="22"/>
      <c r="T72" s="22"/>
    </row>
    <row r="73" spans="2:31" hidden="1">
      <c r="B73" s="22"/>
      <c r="C73" s="22"/>
      <c r="D73" s="22"/>
      <c r="E73" s="22"/>
      <c r="F73" s="22"/>
      <c r="G73" s="22"/>
      <c r="H73" s="22"/>
      <c r="I73" s="22"/>
      <c r="J73" s="22"/>
      <c r="K73" s="16"/>
      <c r="L73" s="9"/>
      <c r="M73" s="9"/>
      <c r="N73" s="22"/>
      <c r="O73" s="22"/>
      <c r="P73" s="22"/>
      <c r="Q73" s="9"/>
      <c r="R73" s="9"/>
      <c r="S73" s="22"/>
      <c r="T73" s="22"/>
    </row>
    <row r="74" spans="2:31" ht="15.75" hidden="1">
      <c r="B74" s="22"/>
      <c r="C74" s="22"/>
      <c r="D74" s="22"/>
      <c r="E74" s="22"/>
      <c r="F74" s="22"/>
      <c r="G74" s="22"/>
      <c r="H74" s="22"/>
      <c r="I74" s="227"/>
      <c r="J74" s="227"/>
      <c r="K74" s="227"/>
      <c r="L74" s="9"/>
      <c r="M74" s="9"/>
      <c r="N74" s="22"/>
      <c r="O74" s="22"/>
      <c r="P74" s="22"/>
      <c r="Q74" s="9"/>
      <c r="R74" s="9"/>
      <c r="S74" s="22"/>
      <c r="T74" s="22"/>
    </row>
    <row r="75" spans="2:31" hidden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9"/>
      <c r="R75" s="9"/>
      <c r="S75" s="22"/>
      <c r="T75" s="22"/>
    </row>
    <row r="76" spans="2:31" hidden="1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9"/>
      <c r="R76" s="9"/>
      <c r="S76" s="22"/>
      <c r="T76" s="22"/>
    </row>
    <row r="77" spans="2:31" ht="15.75" hidden="1">
      <c r="B77" s="22"/>
      <c r="C77" s="22"/>
      <c r="D77" s="22"/>
      <c r="E77" s="22"/>
      <c r="F77" s="22"/>
      <c r="G77" s="22"/>
      <c r="H77" s="22"/>
      <c r="I77" s="227"/>
      <c r="J77" s="227"/>
      <c r="K77" s="4"/>
      <c r="L77" s="22"/>
      <c r="M77" s="22"/>
      <c r="N77" s="22"/>
      <c r="O77" s="22"/>
      <c r="P77" s="22"/>
      <c r="Q77" s="9"/>
      <c r="R77" s="9"/>
      <c r="S77" s="22"/>
      <c r="T77" s="22"/>
    </row>
    <row r="78" spans="2:31" hidden="1">
      <c r="B78" s="22"/>
      <c r="C78" s="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9"/>
      <c r="R78" s="9"/>
      <c r="S78" s="22"/>
      <c r="T78" s="22"/>
    </row>
    <row r="79" spans="2:31" hidden="1">
      <c r="B79" s="22"/>
      <c r="C79" s="22"/>
      <c r="D79" s="22"/>
      <c r="E79" s="22"/>
      <c r="F79" s="22"/>
      <c r="G79" s="22"/>
      <c r="H79" s="22"/>
      <c r="I79" s="22"/>
      <c r="J79" s="4"/>
      <c r="K79" s="4"/>
      <c r="L79" s="4"/>
      <c r="M79" s="4"/>
      <c r="N79" s="22"/>
      <c r="O79" s="22"/>
      <c r="P79" s="22"/>
      <c r="Q79" s="9"/>
      <c r="R79" s="9"/>
      <c r="S79" s="22"/>
      <c r="T79" s="22"/>
    </row>
    <row r="80" spans="2:31" ht="15.75" hidden="1">
      <c r="B80" s="22"/>
      <c r="C80" s="22"/>
      <c r="D80" s="22"/>
      <c r="E80" s="22"/>
      <c r="F80" s="22"/>
      <c r="G80" s="22"/>
      <c r="H80" s="22"/>
      <c r="I80" s="227"/>
      <c r="J80" s="227"/>
      <c r="K80" s="227"/>
      <c r="L80" s="22"/>
      <c r="M80" s="22"/>
      <c r="N80" s="22"/>
      <c r="O80" s="22"/>
      <c r="P80" s="22"/>
      <c r="Q80" s="9"/>
      <c r="R80" s="9"/>
      <c r="S80" s="22"/>
      <c r="T80" s="22"/>
    </row>
    <row r="81" spans="2:20" hidden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4"/>
      <c r="M81" s="4"/>
      <c r="N81" s="22"/>
      <c r="O81" s="18"/>
      <c r="P81" s="22"/>
      <c r="Q81" s="9"/>
      <c r="R81" s="9"/>
      <c r="S81" s="22"/>
      <c r="T81" s="22"/>
    </row>
    <row r="82" spans="2:20" hidden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9"/>
      <c r="R82" s="9"/>
      <c r="S82" s="22"/>
      <c r="T82" s="22"/>
    </row>
    <row r="83" spans="2:20" hidden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9"/>
      <c r="R83" s="9"/>
      <c r="S83" s="22"/>
      <c r="T83" s="22"/>
    </row>
    <row r="84" spans="2:20" hidden="1">
      <c r="B84" s="22"/>
      <c r="C84" s="22"/>
      <c r="D84" s="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9"/>
      <c r="R84" s="9"/>
      <c r="S84" s="22"/>
      <c r="T84" s="22"/>
    </row>
    <row r="85" spans="2:20" hidden="1">
      <c r="B85" s="22"/>
      <c r="C85" s="22"/>
      <c r="D85" s="3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9"/>
      <c r="R85" s="9"/>
      <c r="S85" s="22"/>
      <c r="T85" s="22"/>
    </row>
    <row r="86" spans="2:20" hidden="1">
      <c r="B86" s="22"/>
      <c r="C86" s="22"/>
      <c r="D86" s="3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9"/>
      <c r="R86" s="9"/>
      <c r="S86" s="22"/>
      <c r="T86" s="22"/>
    </row>
    <row r="87" spans="2:20" hidden="1">
      <c r="B87" s="22"/>
      <c r="C87" s="22"/>
      <c r="D87" s="6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9"/>
      <c r="R87" s="9"/>
      <c r="S87" s="22"/>
      <c r="T87" s="22"/>
    </row>
    <row r="88" spans="2:20" hidden="1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9"/>
      <c r="R88" s="9"/>
      <c r="S88" s="22"/>
      <c r="T88" s="22"/>
    </row>
    <row r="89" spans="2:20" hidden="1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97"/>
      <c r="N89" s="15"/>
      <c r="O89" s="8"/>
      <c r="P89" s="9"/>
      <c r="Q89" s="9"/>
      <c r="R89" s="9"/>
      <c r="S89" s="22"/>
      <c r="T89" s="22"/>
    </row>
    <row r="90" spans="2:20" hidden="1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97"/>
      <c r="N90" s="15"/>
      <c r="O90" s="8"/>
      <c r="P90" s="9"/>
      <c r="Q90" s="9"/>
      <c r="R90" s="9"/>
      <c r="S90" s="22"/>
      <c r="T90" s="22"/>
    </row>
    <row r="91" spans="2:20" hidden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97"/>
      <c r="N91" s="15"/>
      <c r="O91" s="8"/>
      <c r="P91" s="9"/>
      <c r="Q91" s="9"/>
      <c r="R91" s="9"/>
      <c r="S91" s="22"/>
      <c r="T91" s="22"/>
    </row>
    <row r="92" spans="2:20" hidden="1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97"/>
      <c r="N92" s="21"/>
      <c r="O92" s="8"/>
      <c r="P92" s="9"/>
      <c r="Q92" s="9"/>
      <c r="R92" s="9"/>
      <c r="S92" s="22"/>
      <c r="T92" s="22"/>
    </row>
    <row r="93" spans="2:20" hidden="1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97"/>
      <c r="N93" s="21"/>
      <c r="O93" s="8"/>
      <c r="P93" s="9"/>
      <c r="Q93" s="9"/>
      <c r="R93" s="9"/>
      <c r="S93" s="22"/>
      <c r="T93" s="22"/>
    </row>
    <row r="94" spans="2:20" hidden="1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97"/>
      <c r="N94" s="15"/>
      <c r="O94" s="8"/>
      <c r="P94" s="9"/>
      <c r="Q94" s="9"/>
      <c r="R94" s="9"/>
      <c r="S94" s="22"/>
      <c r="T94" s="22"/>
    </row>
    <row r="95" spans="2:20" hidden="1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97"/>
      <c r="N95" s="15"/>
      <c r="O95" s="8"/>
      <c r="P95" s="9"/>
      <c r="Q95" s="9"/>
      <c r="R95" s="9"/>
      <c r="S95" s="22"/>
      <c r="T95" s="22"/>
    </row>
    <row r="96" spans="2:20" hidden="1">
      <c r="M96" s="19"/>
      <c r="N96" s="20"/>
      <c r="O96" s="8"/>
      <c r="P96" s="9"/>
      <c r="Q96" s="14"/>
      <c r="R96" s="14"/>
    </row>
    <row r="97" spans="13:18" hidden="1">
      <c r="M97" s="19"/>
      <c r="N97" s="20"/>
      <c r="O97" s="8"/>
      <c r="P97" s="9"/>
      <c r="Q97" s="14"/>
      <c r="R97" s="14"/>
    </row>
    <row r="98" spans="13:18" hidden="1">
      <c r="M98" s="14"/>
      <c r="N98" s="14"/>
      <c r="O98" s="14"/>
      <c r="P98" s="14"/>
      <c r="Q98" s="14"/>
      <c r="R98" s="14"/>
    </row>
    <row r="99" spans="13:18" hidden="1">
      <c r="M99" s="14"/>
      <c r="N99" s="14"/>
      <c r="O99" s="14"/>
      <c r="P99" s="14"/>
      <c r="Q99" s="14"/>
      <c r="R99" s="14"/>
    </row>
    <row r="100" spans="13:18" hidden="1">
      <c r="M100" s="14"/>
      <c r="N100" s="14"/>
      <c r="O100" s="14"/>
      <c r="P100" s="14"/>
      <c r="Q100" s="14"/>
      <c r="R100" s="14"/>
    </row>
    <row r="101" spans="13:18" hidden="1">
      <c r="M101" s="14"/>
      <c r="N101" s="14"/>
      <c r="O101" s="14"/>
      <c r="P101" s="14"/>
      <c r="Q101" s="14"/>
      <c r="R101" s="14"/>
    </row>
    <row r="102" spans="13:18"/>
  </sheetData>
  <mergeCells count="35">
    <mergeCell ref="I74:K74"/>
    <mergeCell ref="I77:J77"/>
    <mergeCell ref="I80:K80"/>
    <mergeCell ref="V40:Y40"/>
    <mergeCell ref="V44:Z44"/>
    <mergeCell ref="T47:Z47"/>
    <mergeCell ref="B68:AA69"/>
    <mergeCell ref="B35:R35"/>
    <mergeCell ref="N36:Q36"/>
    <mergeCell ref="L38:M38"/>
    <mergeCell ref="L39:M39"/>
    <mergeCell ref="O39:Q39"/>
    <mergeCell ref="B8:C8"/>
    <mergeCell ref="N10:N18"/>
    <mergeCell ref="F12:J12"/>
    <mergeCell ref="J13:J17"/>
    <mergeCell ref="O13:O14"/>
    <mergeCell ref="Z14:Z34"/>
    <mergeCell ref="R15:R16"/>
    <mergeCell ref="T15:T16"/>
    <mergeCell ref="G16:I16"/>
    <mergeCell ref="B17:C18"/>
    <mergeCell ref="B19:C19"/>
    <mergeCell ref="G21:J21"/>
    <mergeCell ref="B22:C23"/>
    <mergeCell ref="B24:C24"/>
    <mergeCell ref="B28:C30"/>
    <mergeCell ref="G28:H28"/>
    <mergeCell ref="B31:C31"/>
    <mergeCell ref="B1:C1"/>
    <mergeCell ref="C2:X2"/>
    <mergeCell ref="C3:X3"/>
    <mergeCell ref="C4:X4"/>
    <mergeCell ref="B7:R7"/>
    <mergeCell ref="T7:Z7"/>
  </mergeCells>
  <pageMargins left="0.25" right="0.25" top="0.75" bottom="0.75" header="0.3" footer="0.3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53"/>
  <sheetViews>
    <sheetView showGridLines="0" view="pageBreakPreview" topLeftCell="A2" zoomScale="70" zoomScaleNormal="59" zoomScaleSheetLayoutView="70" workbookViewId="0">
      <pane xSplit="1" ySplit="9" topLeftCell="B11" activePane="bottomRight" state="frozen"/>
      <selection activeCell="M29" sqref="M29"/>
      <selection pane="topRight" activeCell="M29" sqref="M29"/>
      <selection pane="bottomLeft" activeCell="M29" sqref="M29"/>
      <selection pane="bottomRight" activeCell="Q15" sqref="Q15"/>
    </sheetView>
  </sheetViews>
  <sheetFormatPr baseColWidth="10" defaultRowHeight="15"/>
  <cols>
    <col min="1" max="1" width="55.5703125" style="141" customWidth="1"/>
    <col min="2" max="13" width="11.42578125" style="141" customWidth="1"/>
    <col min="14" max="15" width="11.42578125" style="141"/>
    <col min="16" max="16" width="14" style="141" customWidth="1"/>
    <col min="17" max="17" width="15.140625" style="141" customWidth="1"/>
    <col min="18" max="18" width="13.28515625" style="141" bestFit="1" customWidth="1"/>
    <col min="19" max="19" width="12.7109375" style="141" bestFit="1" customWidth="1"/>
    <col min="20" max="20" width="13.42578125" style="141" bestFit="1" customWidth="1"/>
    <col min="21" max="21" width="13.42578125" style="141" customWidth="1"/>
    <col min="22" max="22" width="13.42578125" style="141" bestFit="1" customWidth="1"/>
    <col min="23" max="24" width="13" style="141" bestFit="1" customWidth="1"/>
    <col min="25" max="25" width="10.85546875" style="141" bestFit="1" customWidth="1"/>
    <col min="26" max="26" width="11.140625" style="141" bestFit="1" customWidth="1"/>
    <col min="27" max="27" width="10.7109375" style="141" bestFit="1" customWidth="1"/>
    <col min="28" max="28" width="11.42578125" style="141" bestFit="1" customWidth="1"/>
    <col min="29" max="29" width="11.42578125" style="141" customWidth="1"/>
    <col min="30" max="16384" width="11.42578125" style="141"/>
  </cols>
  <sheetData>
    <row r="1" spans="1:31" ht="18.75">
      <c r="A1" s="10"/>
      <c r="B1" s="204"/>
      <c r="C1" s="204"/>
      <c r="D1" s="172"/>
      <c r="E1" s="172"/>
    </row>
    <row r="2" spans="1:31" ht="27.75">
      <c r="A2" s="205" t="s">
        <v>10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173"/>
      <c r="AE2" s="173"/>
    </row>
    <row r="3" spans="1:31" ht="27.75">
      <c r="A3" s="205" t="s">
        <v>42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173"/>
      <c r="AE3" s="173"/>
    </row>
    <row r="4" spans="1:31" ht="26.25">
      <c r="A4" s="206" t="s">
        <v>78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174"/>
      <c r="AE4" s="174"/>
    </row>
    <row r="5" spans="1:31" ht="26.25">
      <c r="A5" s="10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98"/>
      <c r="V5" s="174"/>
      <c r="W5" s="174"/>
      <c r="X5" s="174"/>
      <c r="Y5" s="174"/>
      <c r="Z5" s="174"/>
      <c r="AA5" s="174"/>
      <c r="AB5" s="174"/>
      <c r="AC5" s="203"/>
      <c r="AD5" s="174"/>
      <c r="AE5" s="174"/>
    </row>
    <row r="7" spans="1:31">
      <c r="A7" s="124" t="s">
        <v>54</v>
      </c>
    </row>
    <row r="9" spans="1:31" ht="32.25" thickBot="1">
      <c r="A9" s="132"/>
      <c r="B9" s="130">
        <v>2005</v>
      </c>
      <c r="C9" s="130">
        <v>2006</v>
      </c>
      <c r="D9" s="130">
        <v>2007</v>
      </c>
      <c r="E9" s="130">
        <v>2008</v>
      </c>
      <c r="F9" s="130">
        <v>2009</v>
      </c>
      <c r="G9" s="130">
        <v>2010</v>
      </c>
      <c r="H9" s="130">
        <v>2011</v>
      </c>
      <c r="I9" s="130">
        <v>2012</v>
      </c>
      <c r="J9" s="130">
        <v>2013</v>
      </c>
      <c r="K9" s="130">
        <v>2014</v>
      </c>
      <c r="L9" s="130">
        <v>2015</v>
      </c>
      <c r="M9" s="130">
        <v>2016</v>
      </c>
      <c r="N9" s="130">
        <v>2017</v>
      </c>
      <c r="O9" s="130">
        <v>2018</v>
      </c>
      <c r="P9" s="126" t="s">
        <v>65</v>
      </c>
      <c r="Q9" s="126" t="s">
        <v>66</v>
      </c>
      <c r="R9" s="126" t="s">
        <v>67</v>
      </c>
      <c r="S9" s="126" t="s">
        <v>68</v>
      </c>
      <c r="T9" s="126" t="s">
        <v>69</v>
      </c>
      <c r="U9" s="126" t="s">
        <v>70</v>
      </c>
      <c r="V9" s="126" t="s">
        <v>72</v>
      </c>
      <c r="W9" s="126" t="s">
        <v>71</v>
      </c>
      <c r="X9" s="126" t="s">
        <v>73</v>
      </c>
      <c r="Y9" s="126" t="s">
        <v>74</v>
      </c>
      <c r="Z9" s="126" t="s">
        <v>75</v>
      </c>
      <c r="AA9" s="126" t="s">
        <v>76</v>
      </c>
      <c r="AB9" s="126" t="s">
        <v>77</v>
      </c>
      <c r="AC9" s="126" t="s">
        <v>79</v>
      </c>
      <c r="AD9" s="126"/>
    </row>
    <row r="10" spans="1:31" ht="15.75">
      <c r="A10" s="131" t="s">
        <v>5</v>
      </c>
      <c r="B10" s="142">
        <f>B11+B14+B15</f>
        <v>5144.2737648054799</v>
      </c>
      <c r="C10" s="142">
        <f t="shared" ref="C10:AC10" si="0">C11+C14+C15</f>
        <v>5702.5012919068477</v>
      </c>
      <c r="D10" s="142">
        <f t="shared" si="0"/>
        <v>6070.5854818493153</v>
      </c>
      <c r="E10" s="142">
        <f t="shared" si="0"/>
        <v>6256.0459909153014</v>
      </c>
      <c r="F10" s="142">
        <f t="shared" si="0"/>
        <v>6228.7333341561643</v>
      </c>
      <c r="G10" s="142">
        <f t="shared" si="0"/>
        <v>6462.8903553616437</v>
      </c>
      <c r="H10" s="142">
        <f t="shared" si="0"/>
        <v>6562.1495458547961</v>
      </c>
      <c r="I10" s="142">
        <f t="shared" si="0"/>
        <v>6732.8509028524595</v>
      </c>
      <c r="J10" s="142">
        <f t="shared" si="0"/>
        <v>7009.0248824027403</v>
      </c>
      <c r="K10" s="142">
        <f t="shared" si="0"/>
        <v>7253.9447917452053</v>
      </c>
      <c r="L10" s="142">
        <f t="shared" si="0"/>
        <v>7676.2775200958895</v>
      </c>
      <c r="M10" s="142">
        <f t="shared" si="0"/>
        <v>7886.6602230136614</v>
      </c>
      <c r="N10" s="142">
        <f t="shared" si="0"/>
        <v>7982.1937143863015</v>
      </c>
      <c r="O10" s="142">
        <f t="shared" si="0"/>
        <v>8148.2284999866115</v>
      </c>
      <c r="P10" s="142">
        <f t="shared" si="0"/>
        <v>7910.1502860000001</v>
      </c>
      <c r="Q10" s="142">
        <f t="shared" si="0"/>
        <v>7942.4300980000007</v>
      </c>
      <c r="R10" s="142">
        <f t="shared" si="0"/>
        <v>7939.0138590000006</v>
      </c>
      <c r="S10" s="142">
        <f t="shared" si="0"/>
        <v>7958.3988049999998</v>
      </c>
      <c r="T10" s="142">
        <f t="shared" si="0"/>
        <v>8090.6476660000008</v>
      </c>
      <c r="U10" s="142">
        <f t="shared" si="0"/>
        <v>8221.4011769999997</v>
      </c>
      <c r="V10" s="142">
        <f t="shared" si="0"/>
        <v>8450.7849179999994</v>
      </c>
      <c r="W10" s="142">
        <f t="shared" si="0"/>
        <v>8393.500261000001</v>
      </c>
      <c r="X10" s="142">
        <f t="shared" si="0"/>
        <v>8556.3631299999997</v>
      </c>
      <c r="Y10" s="142">
        <f t="shared" si="0"/>
        <v>8247.4055239999998</v>
      </c>
      <c r="Z10" s="142">
        <f t="shared" si="0"/>
        <v>8039.9461169999995</v>
      </c>
      <c r="AA10" s="142">
        <f t="shared" si="0"/>
        <v>8049.5700870000001</v>
      </c>
      <c r="AB10" s="142">
        <f t="shared" si="0"/>
        <v>7792.3019779999995</v>
      </c>
      <c r="AC10" s="142">
        <f t="shared" si="0"/>
        <v>8067.39599</v>
      </c>
    </row>
    <row r="11" spans="1:31" ht="15.75">
      <c r="A11" s="129" t="s">
        <v>55</v>
      </c>
      <c r="B11" s="128">
        <f>B12+B13</f>
        <v>4144.7411092986304</v>
      </c>
      <c r="C11" s="128">
        <f t="shared" ref="C11:M11" si="1">C12+C13</f>
        <v>4596.7460351315058</v>
      </c>
      <c r="D11" s="128">
        <f t="shared" si="1"/>
        <v>4879.9492275863013</v>
      </c>
      <c r="E11" s="128">
        <f t="shared" si="1"/>
        <v>4843.5632041557383</v>
      </c>
      <c r="F11" s="128">
        <f t="shared" si="1"/>
        <v>4897.3390453479451</v>
      </c>
      <c r="G11" s="128">
        <f t="shared" si="1"/>
        <v>4930.0033703726021</v>
      </c>
      <c r="H11" s="128">
        <f t="shared" si="1"/>
        <v>4736.9563399369872</v>
      </c>
      <c r="I11" s="128">
        <f t="shared" si="1"/>
        <v>4539.3210221557383</v>
      </c>
      <c r="J11" s="128">
        <f t="shared" si="1"/>
        <v>4430.8415561397269</v>
      </c>
      <c r="K11" s="128">
        <f t="shared" si="1"/>
        <v>4334.0899990794514</v>
      </c>
      <c r="L11" s="128">
        <f t="shared" si="1"/>
        <v>4009.9802369178074</v>
      </c>
      <c r="M11" s="128">
        <f t="shared" si="1"/>
        <v>3540.7379432158468</v>
      </c>
      <c r="N11" s="128">
        <f>N12+N13</f>
        <v>3054.1565393315063</v>
      </c>
      <c r="O11" s="128">
        <f>O12+O13</f>
        <v>2737.9975576931561</v>
      </c>
      <c r="P11" s="128">
        <f>P12+P13</f>
        <v>2809.675616</v>
      </c>
      <c r="Q11" s="128">
        <f t="shared" ref="Q11:AC11" si="2">Q12+Q13</f>
        <v>2753.4300980000003</v>
      </c>
      <c r="R11" s="128">
        <f t="shared" si="2"/>
        <v>2836.0146930000001</v>
      </c>
      <c r="S11" s="128">
        <f t="shared" si="2"/>
        <v>2780.2814719999997</v>
      </c>
      <c r="T11" s="128">
        <f t="shared" si="2"/>
        <v>2774.7439140000001</v>
      </c>
      <c r="U11" s="128">
        <f t="shared" si="2"/>
        <v>2774.4011770000002</v>
      </c>
      <c r="V11" s="128">
        <f t="shared" si="2"/>
        <v>2747.7849179999998</v>
      </c>
      <c r="W11" s="128">
        <f t="shared" si="2"/>
        <v>2686.783989</v>
      </c>
      <c r="X11" s="128">
        <f t="shared" si="2"/>
        <v>2704.076814</v>
      </c>
      <c r="Y11" s="128">
        <f t="shared" si="2"/>
        <v>2675.446884</v>
      </c>
      <c r="Z11" s="128">
        <f t="shared" si="2"/>
        <v>2670.946117</v>
      </c>
      <c r="AA11" s="128">
        <f t="shared" si="2"/>
        <v>2643.2844189999996</v>
      </c>
      <c r="AB11" s="128">
        <f t="shared" si="2"/>
        <v>2701.681024</v>
      </c>
      <c r="AC11" s="128">
        <f t="shared" si="2"/>
        <v>2633.39599</v>
      </c>
    </row>
    <row r="12" spans="1:31" ht="15.75">
      <c r="A12" s="127" t="s">
        <v>57</v>
      </c>
      <c r="B12" s="140">
        <v>3146.9344296328768</v>
      </c>
      <c r="C12" s="140">
        <v>3444.549113306849</v>
      </c>
      <c r="D12" s="140">
        <v>3546.3808196739728</v>
      </c>
      <c r="E12" s="140">
        <v>3461.2504868169399</v>
      </c>
      <c r="F12" s="140">
        <v>3572.0771824109588</v>
      </c>
      <c r="G12" s="140">
        <v>3618.2146373589039</v>
      </c>
      <c r="H12" s="140">
        <v>3691.6434989150689</v>
      </c>
      <c r="I12" s="140">
        <v>3628.256766497268</v>
      </c>
      <c r="J12" s="140">
        <v>3693.3714016027402</v>
      </c>
      <c r="K12" s="140">
        <v>3639.914536106849</v>
      </c>
      <c r="L12" s="140">
        <v>3397.5477123616429</v>
      </c>
      <c r="M12" s="140">
        <v>3046.873670907104</v>
      </c>
      <c r="N12" s="140">
        <v>2662.7831987178079</v>
      </c>
      <c r="O12" s="140">
        <v>2418.2102462548</v>
      </c>
      <c r="P12" s="140">
        <v>2457.1188689999999</v>
      </c>
      <c r="Q12" s="140">
        <v>2420.2986190000001</v>
      </c>
      <c r="R12" s="140">
        <v>2505.9493990000001</v>
      </c>
      <c r="S12" s="140">
        <v>2449.2246049999999</v>
      </c>
      <c r="T12" s="140">
        <v>2444.5413490000001</v>
      </c>
      <c r="U12" s="140">
        <v>2460.0406840000001</v>
      </c>
      <c r="V12" s="140">
        <v>2446.8930209999999</v>
      </c>
      <c r="W12" s="140">
        <v>2388.1276379999999</v>
      </c>
      <c r="X12" s="140">
        <v>2395.907721</v>
      </c>
      <c r="Y12" s="140">
        <v>2368.1214239999999</v>
      </c>
      <c r="Z12" s="140">
        <v>2352.1303910000001</v>
      </c>
      <c r="AA12" s="140">
        <v>2329.9949299999998</v>
      </c>
      <c r="AB12" s="140">
        <v>2389.2519379999999</v>
      </c>
      <c r="AC12" s="140">
        <v>2308.400936</v>
      </c>
    </row>
    <row r="13" spans="1:31" ht="15.75">
      <c r="A13" s="143" t="s">
        <v>47</v>
      </c>
      <c r="B13" s="144">
        <v>997.80667966575368</v>
      </c>
      <c r="C13" s="144">
        <v>1152.196921824657</v>
      </c>
      <c r="D13" s="144">
        <v>1333.5684079123289</v>
      </c>
      <c r="E13" s="144">
        <v>1382.3127173387979</v>
      </c>
      <c r="F13" s="144">
        <v>1325.2618629369861</v>
      </c>
      <c r="G13" s="144">
        <v>1311.788733013698</v>
      </c>
      <c r="H13" s="144">
        <v>1045.3128410219181</v>
      </c>
      <c r="I13" s="144">
        <v>911.06425565846985</v>
      </c>
      <c r="J13" s="144">
        <v>737.47015453698634</v>
      </c>
      <c r="K13" s="144">
        <v>694.17546297260276</v>
      </c>
      <c r="L13" s="144">
        <v>612.43252455616448</v>
      </c>
      <c r="M13" s="144">
        <v>493.86427230874301</v>
      </c>
      <c r="N13" s="144">
        <v>391.37334061369859</v>
      </c>
      <c r="O13" s="144">
        <v>319.7873114383562</v>
      </c>
      <c r="P13" s="144">
        <v>352.55674699999997</v>
      </c>
      <c r="Q13" s="144">
        <v>333.13147900000001</v>
      </c>
      <c r="R13" s="144">
        <v>330.06529399999999</v>
      </c>
      <c r="S13" s="144">
        <v>331.05686700000001</v>
      </c>
      <c r="T13" s="144">
        <v>330.20256499999999</v>
      </c>
      <c r="U13" s="144">
        <v>314.36049300000002</v>
      </c>
      <c r="V13" s="144">
        <v>300.89189699999997</v>
      </c>
      <c r="W13" s="144">
        <v>298.65635099999997</v>
      </c>
      <c r="X13" s="144">
        <v>308.16909299999998</v>
      </c>
      <c r="Y13" s="144">
        <v>307.32546000000002</v>
      </c>
      <c r="Z13" s="144">
        <v>318.81572599999998</v>
      </c>
      <c r="AA13" s="144">
        <v>313.289489</v>
      </c>
      <c r="AB13" s="144">
        <v>312.42908599999998</v>
      </c>
      <c r="AC13" s="144">
        <v>324.99505399999998</v>
      </c>
    </row>
    <row r="14" spans="1:31" ht="15.75">
      <c r="A14" s="145" t="s">
        <v>8</v>
      </c>
      <c r="B14" s="146">
        <v>94.032655506849295</v>
      </c>
      <c r="C14" s="146">
        <v>87.355256775342468</v>
      </c>
      <c r="D14" s="146">
        <v>87.036254263013703</v>
      </c>
      <c r="E14" s="146">
        <v>76.382786759562833</v>
      </c>
      <c r="F14" s="146">
        <v>73.69428880821917</v>
      </c>
      <c r="G14" s="146">
        <v>73.986984989041105</v>
      </c>
      <c r="H14" s="146">
        <v>75.793205917808223</v>
      </c>
      <c r="I14" s="146">
        <v>63.729880696721303</v>
      </c>
      <c r="J14" s="146">
        <v>61.583326263013703</v>
      </c>
      <c r="K14" s="146">
        <v>58.754792665753428</v>
      </c>
      <c r="L14" s="146">
        <v>56.837009205479461</v>
      </c>
      <c r="M14" s="146">
        <v>27.373099469945359</v>
      </c>
      <c r="N14" s="146">
        <v>3.9193668356164379</v>
      </c>
      <c r="O14" s="146">
        <v>0.50765462222222213</v>
      </c>
      <c r="P14" s="146">
        <v>1.4746699999999999</v>
      </c>
      <c r="Q14" s="146">
        <v>0</v>
      </c>
      <c r="R14" s="146">
        <v>-8.34E-4</v>
      </c>
      <c r="S14" s="146">
        <v>0.11733300000000001</v>
      </c>
      <c r="T14" s="146">
        <v>27.903752000000001</v>
      </c>
      <c r="U14" s="146">
        <v>0</v>
      </c>
      <c r="V14" s="146">
        <v>0</v>
      </c>
      <c r="W14" s="146">
        <v>5.716272</v>
      </c>
      <c r="X14" s="146">
        <v>0.28631600000000001</v>
      </c>
      <c r="Y14" s="146">
        <v>0.95864000000000005</v>
      </c>
      <c r="Z14" s="146">
        <v>0</v>
      </c>
      <c r="AA14" s="146">
        <v>4.2856680000000003</v>
      </c>
      <c r="AB14" s="146">
        <v>1.620954</v>
      </c>
      <c r="AC14" s="146">
        <v>0</v>
      </c>
    </row>
    <row r="15" spans="1:31" ht="15.75">
      <c r="A15" s="129" t="s">
        <v>48</v>
      </c>
      <c r="B15" s="128">
        <v>905.5</v>
      </c>
      <c r="C15" s="128">
        <v>1018.4</v>
      </c>
      <c r="D15" s="128">
        <v>1103.5999999999999</v>
      </c>
      <c r="E15" s="128">
        <v>1336.1</v>
      </c>
      <c r="F15" s="128">
        <v>1257.7</v>
      </c>
      <c r="G15" s="128">
        <v>1458.9</v>
      </c>
      <c r="H15" s="128">
        <v>1749.4</v>
      </c>
      <c r="I15" s="128">
        <v>2129.8000000000002</v>
      </c>
      <c r="J15" s="128">
        <v>2516.6</v>
      </c>
      <c r="K15" s="128">
        <v>2861.1</v>
      </c>
      <c r="L15" s="128">
        <v>3609.4602739726029</v>
      </c>
      <c r="M15" s="128">
        <v>4318.5491803278692</v>
      </c>
      <c r="N15" s="128">
        <v>4924.1178082191782</v>
      </c>
      <c r="O15" s="128">
        <v>5409.7232876712333</v>
      </c>
      <c r="P15" s="128">
        <v>5099</v>
      </c>
      <c r="Q15" s="128">
        <v>5189</v>
      </c>
      <c r="R15" s="128">
        <v>5103</v>
      </c>
      <c r="S15" s="128">
        <v>5178</v>
      </c>
      <c r="T15" s="128">
        <v>5288</v>
      </c>
      <c r="U15" s="128">
        <v>5447</v>
      </c>
      <c r="V15" s="128">
        <v>5703</v>
      </c>
      <c r="W15" s="128">
        <v>5701</v>
      </c>
      <c r="X15" s="128">
        <v>5852</v>
      </c>
      <c r="Y15" s="128">
        <v>5571</v>
      </c>
      <c r="Z15" s="128">
        <v>5369</v>
      </c>
      <c r="AA15" s="128">
        <v>5402</v>
      </c>
      <c r="AB15" s="128">
        <v>5089</v>
      </c>
      <c r="AC15" s="128">
        <v>5434</v>
      </c>
    </row>
    <row r="16" spans="1:31" ht="15.75">
      <c r="A16" s="139" t="s">
        <v>24</v>
      </c>
      <c r="B16" s="140">
        <v>480.36774246855202</v>
      </c>
      <c r="C16" s="140">
        <v>450.89048378356091</v>
      </c>
      <c r="D16" s="140">
        <v>385.60794223288252</v>
      </c>
      <c r="E16" s="140">
        <v>447.13189916404048</v>
      </c>
      <c r="F16" s="140">
        <v>422.02630165477541</v>
      </c>
      <c r="G16" s="140">
        <v>535.75835460278063</v>
      </c>
      <c r="H16" s="140">
        <v>790.82060535345863</v>
      </c>
      <c r="I16" s="140">
        <v>1089.2990080219231</v>
      </c>
      <c r="J16" s="140">
        <v>1289.677856046465</v>
      </c>
      <c r="K16" s="140">
        <v>1357.7855541672359</v>
      </c>
      <c r="L16" s="140">
        <v>1415.8416832437599</v>
      </c>
      <c r="M16" s="140">
        <v>1933.8682738197349</v>
      </c>
      <c r="N16" s="140">
        <v>1766.04984445482</v>
      </c>
      <c r="O16" s="140">
        <v>1316.5318870631872</v>
      </c>
      <c r="P16" s="140">
        <v>1654.7466340005799</v>
      </c>
      <c r="Q16" s="140">
        <v>1549.7528559993</v>
      </c>
      <c r="R16" s="140">
        <v>1472.6689459997499</v>
      </c>
      <c r="S16" s="140">
        <v>1516.3267310005899</v>
      </c>
      <c r="T16" s="140">
        <v>1514.6377350006101</v>
      </c>
      <c r="U16" s="140">
        <v>1457.75752199977</v>
      </c>
      <c r="V16" s="140">
        <v>1268.31733600041</v>
      </c>
      <c r="W16" s="140">
        <v>1100.9085230005101</v>
      </c>
      <c r="X16" s="140">
        <v>1065.25291599961</v>
      </c>
      <c r="Y16" s="140">
        <v>1263.09604900047</v>
      </c>
      <c r="Z16" s="140">
        <v>1023.99820800015</v>
      </c>
      <c r="AA16" s="140">
        <v>926.94727700022895</v>
      </c>
      <c r="AB16" s="140">
        <v>1073.9354520004799</v>
      </c>
      <c r="AC16" s="140">
        <v>1066.5936819997301</v>
      </c>
    </row>
    <row r="17" spans="1:30" ht="15.75">
      <c r="A17" s="147" t="s">
        <v>49</v>
      </c>
      <c r="B17" s="144">
        <f>B15-B16</f>
        <v>425.13225753144798</v>
      </c>
      <c r="C17" s="144">
        <f t="shared" ref="C17:AC17" si="3">C15-C16</f>
        <v>567.50951621643912</v>
      </c>
      <c r="D17" s="144">
        <f t="shared" si="3"/>
        <v>717.99205776711733</v>
      </c>
      <c r="E17" s="144">
        <f t="shared" si="3"/>
        <v>888.96810083595938</v>
      </c>
      <c r="F17" s="144">
        <f t="shared" si="3"/>
        <v>835.67369834522469</v>
      </c>
      <c r="G17" s="144">
        <f t="shared" si="3"/>
        <v>923.14164539721946</v>
      </c>
      <c r="H17" s="144">
        <f t="shared" si="3"/>
        <v>958.57939464654146</v>
      </c>
      <c r="I17" s="144">
        <f t="shared" si="3"/>
        <v>1040.5009919780771</v>
      </c>
      <c r="J17" s="144">
        <f t="shared" si="3"/>
        <v>1226.9221439535349</v>
      </c>
      <c r="K17" s="144">
        <f t="shared" si="3"/>
        <v>1503.314445832764</v>
      </c>
      <c r="L17" s="144">
        <f t="shared" si="3"/>
        <v>2193.6185907288427</v>
      </c>
      <c r="M17" s="144">
        <f t="shared" si="3"/>
        <v>2384.6809065081343</v>
      </c>
      <c r="N17" s="144">
        <f t="shared" si="3"/>
        <v>3158.067963764358</v>
      </c>
      <c r="O17" s="144">
        <f>O15-O16</f>
        <v>4093.191400608046</v>
      </c>
      <c r="P17" s="144">
        <f t="shared" si="3"/>
        <v>3444.2533659994201</v>
      </c>
      <c r="Q17" s="144">
        <f t="shared" si="3"/>
        <v>3639.2471440007002</v>
      </c>
      <c r="R17" s="144">
        <f t="shared" si="3"/>
        <v>3630.3310540002503</v>
      </c>
      <c r="S17" s="144">
        <f t="shared" si="3"/>
        <v>3661.6732689994101</v>
      </c>
      <c r="T17" s="144">
        <f t="shared" si="3"/>
        <v>3773.3622649993899</v>
      </c>
      <c r="U17" s="144">
        <f t="shared" si="3"/>
        <v>3989.2424780002302</v>
      </c>
      <c r="V17" s="144">
        <f t="shared" si="3"/>
        <v>4434.6826639995897</v>
      </c>
      <c r="W17" s="144">
        <f t="shared" si="3"/>
        <v>4600.0914769994897</v>
      </c>
      <c r="X17" s="144">
        <f t="shared" si="3"/>
        <v>4786.7470840003898</v>
      </c>
      <c r="Y17" s="144">
        <f t="shared" si="3"/>
        <v>4307.90395099953</v>
      </c>
      <c r="Z17" s="144">
        <f t="shared" si="3"/>
        <v>4345.00179199985</v>
      </c>
      <c r="AA17" s="144">
        <f t="shared" si="3"/>
        <v>4475.0527229997715</v>
      </c>
      <c r="AB17" s="144">
        <f t="shared" si="3"/>
        <v>4015.0645479995201</v>
      </c>
      <c r="AC17" s="144">
        <f t="shared" si="3"/>
        <v>4367.4063180002704</v>
      </c>
    </row>
    <row r="18" spans="1:30" ht="15.75">
      <c r="A18" s="125" t="s">
        <v>50</v>
      </c>
      <c r="B18" s="128">
        <f>B19+B20+B21</f>
        <v>2085.2299490732762</v>
      </c>
      <c r="C18" s="128">
        <f t="shared" ref="C18:N18" si="4">C19+C20+C21</f>
        <v>2182.5366791071469</v>
      </c>
      <c r="D18" s="128">
        <f t="shared" si="4"/>
        <v>2288.2372556710943</v>
      </c>
      <c r="E18" s="128">
        <f t="shared" si="4"/>
        <v>2280.776176607144</v>
      </c>
      <c r="F18" s="128">
        <f t="shared" si="4"/>
        <v>2274.273653666708</v>
      </c>
      <c r="G18" s="128">
        <f t="shared" si="4"/>
        <v>2284.8350583133947</v>
      </c>
      <c r="H18" s="128">
        <f t="shared" si="4"/>
        <v>2220.8259003351864</v>
      </c>
      <c r="I18" s="128">
        <f t="shared" si="4"/>
        <v>2304.6480379739396</v>
      </c>
      <c r="J18" s="128">
        <f t="shared" si="4"/>
        <v>2318.6431137668364</v>
      </c>
      <c r="K18" s="128">
        <f t="shared" si="4"/>
        <v>2299.414593553111</v>
      </c>
      <c r="L18" s="128">
        <f t="shared" si="4"/>
        <v>2236.0740796363957</v>
      </c>
      <c r="M18" s="128">
        <f t="shared" si="4"/>
        <v>2154.6895907053486</v>
      </c>
      <c r="N18" s="128">
        <f t="shared" si="4"/>
        <v>2201.1182534976742</v>
      </c>
      <c r="O18" s="128">
        <f t="shared" ref="O18:AC18" si="5">O19+O20+O21</f>
        <v>1993.6796417658149</v>
      </c>
      <c r="P18" s="128">
        <f t="shared" si="5"/>
        <v>2083.9104690494391</v>
      </c>
      <c r="Q18" s="128">
        <f t="shared" si="5"/>
        <v>1974.9475990470703</v>
      </c>
      <c r="R18" s="128">
        <f t="shared" si="5"/>
        <v>2024.2282910466304</v>
      </c>
      <c r="S18" s="128">
        <f t="shared" si="5"/>
        <v>2053.6135380466194</v>
      </c>
      <c r="T18" s="128">
        <f t="shared" si="5"/>
        <v>2121.7702420456503</v>
      </c>
      <c r="U18" s="128">
        <f t="shared" si="5"/>
        <v>1958.1360310464306</v>
      </c>
      <c r="V18" s="128">
        <f t="shared" si="5"/>
        <v>2014.8251590414793</v>
      </c>
      <c r="W18" s="128">
        <f t="shared" si="5"/>
        <v>1884.0845880396807</v>
      </c>
      <c r="X18" s="128">
        <f t="shared" si="5"/>
        <v>1952.7103770368901</v>
      </c>
      <c r="Y18" s="128">
        <f t="shared" si="5"/>
        <v>2012.6609270399895</v>
      </c>
      <c r="Z18" s="128">
        <f t="shared" si="5"/>
        <v>1918.5696620366002</v>
      </c>
      <c r="AA18" s="128">
        <f t="shared" si="5"/>
        <v>1919.9283310341689</v>
      </c>
      <c r="AB18" s="128">
        <f t="shared" si="5"/>
        <v>2075.9119460353895</v>
      </c>
      <c r="AC18" s="128">
        <f t="shared" si="5"/>
        <v>2005.8375300344803</v>
      </c>
    </row>
    <row r="19" spans="1:30" ht="15.75">
      <c r="A19" s="136" t="s">
        <v>51</v>
      </c>
      <c r="B19" s="140">
        <v>2032.3790947506759</v>
      </c>
      <c r="C19" s="140">
        <v>2129.9165841780718</v>
      </c>
      <c r="D19" s="140">
        <v>2127.550574038346</v>
      </c>
      <c r="E19" s="140">
        <v>2176.4517547076421</v>
      </c>
      <c r="F19" s="140">
        <v>2180.7556462712232</v>
      </c>
      <c r="G19" s="140">
        <v>2234.7301711095788</v>
      </c>
      <c r="H19" s="140">
        <v>2187.4689232602641</v>
      </c>
      <c r="I19" s="140">
        <v>2273.071798199443</v>
      </c>
      <c r="J19" s="140">
        <v>2198.2527714630091</v>
      </c>
      <c r="K19" s="140">
        <v>2189.6553397205389</v>
      </c>
      <c r="L19" s="140">
        <v>2112.370765227387</v>
      </c>
      <c r="M19" s="140">
        <v>2034.788033387968</v>
      </c>
      <c r="N19" s="140">
        <v>1927.1245684684829</v>
      </c>
      <c r="O19" s="140">
        <v>1696.8023495123189</v>
      </c>
      <c r="P19" s="140">
        <v>1674.6845269999901</v>
      </c>
      <c r="Q19" s="140">
        <v>1673.0551089999899</v>
      </c>
      <c r="R19" s="140">
        <v>1673.8387639999901</v>
      </c>
      <c r="S19" s="140">
        <v>1705.6367149999901</v>
      </c>
      <c r="T19" s="140">
        <v>1782.6880879999901</v>
      </c>
      <c r="U19" s="140">
        <v>1668.72862699999</v>
      </c>
      <c r="V19" s="140">
        <v>1720.20558199999</v>
      </c>
      <c r="W19" s="140">
        <v>1737.7032259999901</v>
      </c>
      <c r="X19" s="140">
        <v>1693.88022399999</v>
      </c>
      <c r="Y19" s="140">
        <v>1652.5545649999899</v>
      </c>
      <c r="Z19" s="140">
        <v>1604.28927999999</v>
      </c>
      <c r="AA19" s="140">
        <v>1768.36618799999</v>
      </c>
      <c r="AB19" s="140">
        <v>1724.3731309999901</v>
      </c>
      <c r="AC19" s="140">
        <v>1823.18218799999</v>
      </c>
    </row>
    <row r="20" spans="1:30" ht="15.75">
      <c r="A20" s="134" t="s">
        <v>11</v>
      </c>
      <c r="B20" s="138">
        <v>21.796169945204593</v>
      </c>
      <c r="C20" s="138">
        <v>33.934013060276548</v>
      </c>
      <c r="D20" s="138">
        <v>138.5846167259588</v>
      </c>
      <c r="E20" s="138">
        <v>106.45364459561955</v>
      </c>
      <c r="F20" s="138">
        <v>67.206184931516702</v>
      </c>
      <c r="G20" s="138">
        <v>19.437314695889324</v>
      </c>
      <c r="H20" s="138">
        <v>0.84421723287674189</v>
      </c>
      <c r="I20" s="138">
        <v>0.91048927322417794</v>
      </c>
      <c r="J20" s="138">
        <v>3.7852639041096845</v>
      </c>
      <c r="K20" s="138">
        <v>5.0146144246582276</v>
      </c>
      <c r="L20" s="138">
        <v>2.1674615780820385</v>
      </c>
      <c r="M20" s="138">
        <v>2.1611841912569734</v>
      </c>
      <c r="N20" s="138">
        <v>1.1183412602738403</v>
      </c>
      <c r="O20" s="138">
        <v>-0.13091859999993904</v>
      </c>
      <c r="P20" s="138">
        <v>-9.8064520000000002</v>
      </c>
      <c r="Q20" s="138">
        <v>-1.7254590000004302</v>
      </c>
      <c r="R20" s="138">
        <v>7.7798299999996106</v>
      </c>
      <c r="S20" s="138">
        <v>-1.5907590000002401</v>
      </c>
      <c r="T20" s="138">
        <v>-0.18683199999958999</v>
      </c>
      <c r="U20" s="138">
        <v>9.5806900000007307</v>
      </c>
      <c r="V20" s="138">
        <v>6.95092399999983</v>
      </c>
      <c r="W20" s="138">
        <v>-3.3502320000000902</v>
      </c>
      <c r="X20" s="138">
        <v>2.33283000000046</v>
      </c>
      <c r="Y20" s="138">
        <v>5.3993109999996403</v>
      </c>
      <c r="Z20" s="138">
        <v>4.1491190000001401</v>
      </c>
      <c r="AA20" s="138">
        <v>-20.77457599999935</v>
      </c>
      <c r="AB20" s="138">
        <v>5.9231999999999498</v>
      </c>
      <c r="AC20" s="138">
        <v>5.9748810000000399</v>
      </c>
    </row>
    <row r="21" spans="1:30" ht="15.75">
      <c r="A21" s="148" t="s">
        <v>52</v>
      </c>
      <c r="B21" s="149">
        <v>31.054684377395692</v>
      </c>
      <c r="C21" s="149">
        <v>18.686081868798741</v>
      </c>
      <c r="D21" s="149">
        <v>22.102064906789561</v>
      </c>
      <c r="E21" s="149">
        <v>-2.1292226961177221</v>
      </c>
      <c r="F21" s="149">
        <v>26.311822463967928</v>
      </c>
      <c r="G21" s="149">
        <v>30.66757250792671</v>
      </c>
      <c r="H21" s="149">
        <v>32.512759842045398</v>
      </c>
      <c r="I21" s="149">
        <v>30.66575050127221</v>
      </c>
      <c r="J21" s="149">
        <v>116.6050783997175</v>
      </c>
      <c r="K21" s="149">
        <v>104.74463940791379</v>
      </c>
      <c r="L21" s="149">
        <v>121.5358528309266</v>
      </c>
      <c r="M21" s="149">
        <v>117.7403731261234</v>
      </c>
      <c r="N21" s="149">
        <v>272.87534376891739</v>
      </c>
      <c r="O21" s="149">
        <v>297.00821085349588</v>
      </c>
      <c r="P21" s="149">
        <v>419.03239404944907</v>
      </c>
      <c r="Q21" s="149">
        <v>303.61794904708086</v>
      </c>
      <c r="R21" s="149">
        <v>342.60969704664058</v>
      </c>
      <c r="S21" s="149">
        <v>349.56758204662947</v>
      </c>
      <c r="T21" s="149">
        <v>339.26898604565986</v>
      </c>
      <c r="U21" s="149">
        <v>279.82671404643997</v>
      </c>
      <c r="V21" s="149">
        <v>287.66865304148951</v>
      </c>
      <c r="W21" s="149">
        <v>149.73159403969066</v>
      </c>
      <c r="X21" s="149">
        <v>256.49732303689962</v>
      </c>
      <c r="Y21" s="149">
        <v>354.7070510399999</v>
      </c>
      <c r="Z21" s="149">
        <v>310.13126303661011</v>
      </c>
      <c r="AA21" s="149">
        <v>172.33671903417826</v>
      </c>
      <c r="AB21" s="149">
        <v>345.61561503539951</v>
      </c>
      <c r="AC21" s="149">
        <v>176.68046103449024</v>
      </c>
    </row>
    <row r="22" spans="1:30" ht="32.25" thickBot="1">
      <c r="A22" s="135" t="s">
        <v>53</v>
      </c>
      <c r="B22" s="133">
        <f>B10-B18</f>
        <v>3059.0438157322037</v>
      </c>
      <c r="C22" s="133">
        <f t="shared" ref="C22:AC22" si="6">C10-C18</f>
        <v>3519.9646127997007</v>
      </c>
      <c r="D22" s="133">
        <f t="shared" si="6"/>
        <v>3782.348226178221</v>
      </c>
      <c r="E22" s="133">
        <f t="shared" si="6"/>
        <v>3975.2698143081575</v>
      </c>
      <c r="F22" s="133">
        <f t="shared" si="6"/>
        <v>3954.4596804894563</v>
      </c>
      <c r="G22" s="133">
        <f t="shared" si="6"/>
        <v>4178.0552970482495</v>
      </c>
      <c r="H22" s="133">
        <f t="shared" si="6"/>
        <v>4341.3236455196093</v>
      </c>
      <c r="I22" s="133">
        <f t="shared" si="6"/>
        <v>4428.2028648785199</v>
      </c>
      <c r="J22" s="133">
        <f t="shared" si="6"/>
        <v>4690.3817686359034</v>
      </c>
      <c r="K22" s="133">
        <f t="shared" si="6"/>
        <v>4954.5301981920948</v>
      </c>
      <c r="L22" s="133">
        <f t="shared" si="6"/>
        <v>5440.2034404594942</v>
      </c>
      <c r="M22" s="133">
        <f t="shared" si="6"/>
        <v>5731.9706323083128</v>
      </c>
      <c r="N22" s="133">
        <f t="shared" si="6"/>
        <v>5781.0754608886273</v>
      </c>
      <c r="O22" s="133">
        <f>O10-O18</f>
        <v>6154.5488582207963</v>
      </c>
      <c r="P22" s="133">
        <f t="shared" si="6"/>
        <v>5826.2398169505614</v>
      </c>
      <c r="Q22" s="133">
        <f t="shared" si="6"/>
        <v>5967.4824989529307</v>
      </c>
      <c r="R22" s="133">
        <f t="shared" si="6"/>
        <v>5914.7855679533704</v>
      </c>
      <c r="S22" s="133">
        <f t="shared" si="6"/>
        <v>5904.7852669533804</v>
      </c>
      <c r="T22" s="133">
        <f t="shared" si="6"/>
        <v>5968.8774239543509</v>
      </c>
      <c r="U22" s="133">
        <f t="shared" si="6"/>
        <v>6263.2651459535691</v>
      </c>
      <c r="V22" s="133">
        <f t="shared" si="6"/>
        <v>6435.9597589585201</v>
      </c>
      <c r="W22" s="133">
        <f t="shared" si="6"/>
        <v>6509.4156729603201</v>
      </c>
      <c r="X22" s="133">
        <f t="shared" si="6"/>
        <v>6603.6527529631094</v>
      </c>
      <c r="Y22" s="133">
        <f t="shared" si="6"/>
        <v>6234.7445969600103</v>
      </c>
      <c r="Z22" s="133">
        <f t="shared" si="6"/>
        <v>6121.3764549633997</v>
      </c>
      <c r="AA22" s="133">
        <f t="shared" si="6"/>
        <v>6129.6417559658312</v>
      </c>
      <c r="AB22" s="133">
        <f t="shared" si="6"/>
        <v>5716.39003196461</v>
      </c>
      <c r="AC22" s="133">
        <f t="shared" si="6"/>
        <v>6061.5584599655194</v>
      </c>
    </row>
    <row r="23" spans="1:30" ht="15.75">
      <c r="A23" s="150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</row>
    <row r="24" spans="1:30" ht="30.75" customHeight="1">
      <c r="A24" s="234" t="s">
        <v>64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</row>
    <row r="25" spans="1:30">
      <c r="A25" s="164" t="s">
        <v>56</v>
      </c>
      <c r="B25" s="165">
        <f>B11-B18</f>
        <v>2059.5111602253542</v>
      </c>
      <c r="C25" s="165">
        <f t="shared" ref="C25:Q25" si="7">C11-C18</f>
        <v>2414.2093560243588</v>
      </c>
      <c r="D25" s="165">
        <f t="shared" si="7"/>
        <v>2591.711971915207</v>
      </c>
      <c r="E25" s="165">
        <f t="shared" si="7"/>
        <v>2562.7870275485943</v>
      </c>
      <c r="F25" s="165">
        <f t="shared" si="7"/>
        <v>2623.0653916812371</v>
      </c>
      <c r="G25" s="165">
        <f t="shared" si="7"/>
        <v>2645.1683120592074</v>
      </c>
      <c r="H25" s="165">
        <f t="shared" si="7"/>
        <v>2516.1304396018008</v>
      </c>
      <c r="I25" s="165">
        <f t="shared" si="7"/>
        <v>2234.6729841817987</v>
      </c>
      <c r="J25" s="165">
        <f t="shared" si="7"/>
        <v>2112.1984423728904</v>
      </c>
      <c r="K25" s="165">
        <f t="shared" si="7"/>
        <v>2034.6754055263405</v>
      </c>
      <c r="L25" s="165">
        <f t="shared" si="7"/>
        <v>1773.9061572814117</v>
      </c>
      <c r="M25" s="165">
        <f t="shared" si="7"/>
        <v>1386.0483525104983</v>
      </c>
      <c r="N25" s="165">
        <f t="shared" si="7"/>
        <v>853.03828583383211</v>
      </c>
      <c r="O25" s="165">
        <f t="shared" si="7"/>
        <v>744.31791592734112</v>
      </c>
      <c r="P25" s="165">
        <f t="shared" si="7"/>
        <v>725.76514695056085</v>
      </c>
      <c r="Q25" s="165">
        <f t="shared" si="7"/>
        <v>778.48249895292997</v>
      </c>
      <c r="R25" s="165">
        <f>R11-R18</f>
        <v>811.7864019533697</v>
      </c>
      <c r="S25" s="165">
        <f>S11-S18</f>
        <v>726.66793395338027</v>
      </c>
      <c r="T25" s="165">
        <f>T11-T18</f>
        <v>652.97367195434981</v>
      </c>
      <c r="U25" s="165">
        <f>U11-U18</f>
        <v>816.26514595356957</v>
      </c>
      <c r="V25" s="165">
        <f t="shared" ref="V25:AC25" si="8">V11-V18</f>
        <v>732.95975895852052</v>
      </c>
      <c r="W25" s="165">
        <f t="shared" si="8"/>
        <v>802.69940096031928</v>
      </c>
      <c r="X25" s="165">
        <f t="shared" si="8"/>
        <v>751.36643696310989</v>
      </c>
      <c r="Y25" s="165">
        <f t="shared" si="8"/>
        <v>662.78595696001048</v>
      </c>
      <c r="Z25" s="165">
        <f t="shared" si="8"/>
        <v>752.37645496339974</v>
      </c>
      <c r="AA25" s="165">
        <f t="shared" si="8"/>
        <v>723.35608796583074</v>
      </c>
      <c r="AB25" s="165">
        <f t="shared" si="8"/>
        <v>625.76907796461046</v>
      </c>
      <c r="AC25" s="165">
        <f t="shared" si="8"/>
        <v>627.55845996551966</v>
      </c>
      <c r="AD25" s="165">
        <f t="shared" ref="AD25" si="9">AA11-AA18</f>
        <v>723.35608796583074</v>
      </c>
    </row>
    <row r="26" spans="1:30">
      <c r="A26" s="164" t="s">
        <v>62</v>
      </c>
      <c r="B26" s="166">
        <f>B15/B22</f>
        <v>0.2960075286738782</v>
      </c>
      <c r="C26" s="166">
        <f t="shared" ref="C26:Q26" si="10">C15/C22</f>
        <v>0.28932109041573217</v>
      </c>
      <c r="D26" s="166">
        <f t="shared" si="10"/>
        <v>0.29177641348879846</v>
      </c>
      <c r="E26" s="166">
        <f t="shared" si="10"/>
        <v>0.33610297222869895</v>
      </c>
      <c r="F26" s="166">
        <f t="shared" si="10"/>
        <v>0.31804597887424418</v>
      </c>
      <c r="G26" s="166">
        <f t="shared" si="10"/>
        <v>0.34918159197909543</v>
      </c>
      <c r="H26" s="166">
        <f t="shared" si="10"/>
        <v>0.40296465844131185</v>
      </c>
      <c r="I26" s="166">
        <f t="shared" si="10"/>
        <v>0.4809626083059832</v>
      </c>
      <c r="J26" s="166">
        <f t="shared" si="10"/>
        <v>0.53654481109154972</v>
      </c>
      <c r="K26" s="166">
        <f t="shared" si="10"/>
        <v>0.57747150295784122</v>
      </c>
      <c r="L26" s="166">
        <f t="shared" si="10"/>
        <v>0.66347891461715969</v>
      </c>
      <c r="M26" s="166">
        <f t="shared" si="10"/>
        <v>0.75341439399328414</v>
      </c>
      <c r="N26" s="166">
        <f t="shared" si="10"/>
        <v>0.85176501181015141</v>
      </c>
      <c r="O26" s="166">
        <f t="shared" si="10"/>
        <v>0.87897966403261552</v>
      </c>
      <c r="P26" s="166">
        <f t="shared" si="10"/>
        <v>0.87517853027011228</v>
      </c>
      <c r="Q26" s="166">
        <f t="shared" si="10"/>
        <v>0.8695459100065186</v>
      </c>
      <c r="R26" s="166">
        <f>R15/R22</f>
        <v>0.86275317023297193</v>
      </c>
      <c r="S26" s="166">
        <f>S15/S22</f>
        <v>0.87691588532086095</v>
      </c>
      <c r="T26" s="166">
        <f>T15/T22</f>
        <v>0.88592873071545286</v>
      </c>
      <c r="U26" s="166">
        <f>U15/U22</f>
        <v>0.86967418320443879</v>
      </c>
      <c r="V26" s="166">
        <f t="shared" ref="V26:AC26" si="11">V15/V22</f>
        <v>0.88611492513788981</v>
      </c>
      <c r="W26" s="166">
        <f t="shared" si="11"/>
        <v>0.8758082578259021</v>
      </c>
      <c r="X26" s="166">
        <f t="shared" si="11"/>
        <v>0.88617621472815378</v>
      </c>
      <c r="Y26" s="166">
        <f t="shared" si="11"/>
        <v>0.89354101252461171</v>
      </c>
      <c r="Z26" s="166">
        <f t="shared" si="11"/>
        <v>0.87709031449073027</v>
      </c>
      <c r="AA26" s="166">
        <f t="shared" si="11"/>
        <v>0.88129130788799603</v>
      </c>
      <c r="AB26" s="166">
        <f t="shared" si="11"/>
        <v>0.89024716150290595</v>
      </c>
      <c r="AC26" s="166">
        <f t="shared" si="11"/>
        <v>0.89646912355785657</v>
      </c>
      <c r="AD26" s="166">
        <f t="shared" ref="AD26" si="12">AA15/AA22</f>
        <v>0.88129130788799603</v>
      </c>
    </row>
    <row r="27" spans="1:30" s="117" customFormat="1">
      <c r="A27" s="164" t="s">
        <v>63</v>
      </c>
      <c r="B27" s="166">
        <f t="shared" ref="B27:U27" si="13">B15/B10</f>
        <v>0.17602095872015466</v>
      </c>
      <c r="C27" s="166">
        <f t="shared" si="13"/>
        <v>0.1785882979886988</v>
      </c>
      <c r="D27" s="166">
        <f t="shared" si="13"/>
        <v>0.18179465610025547</v>
      </c>
      <c r="E27" s="166">
        <f t="shared" si="13"/>
        <v>0.21356940181389547</v>
      </c>
      <c r="F27" s="166">
        <f t="shared" si="13"/>
        <v>0.20191906323926556</v>
      </c>
      <c r="G27" s="166">
        <f t="shared" si="13"/>
        <v>0.22573491422296679</v>
      </c>
      <c r="H27" s="166">
        <f t="shared" si="13"/>
        <v>0.26658947464936511</v>
      </c>
      <c r="I27" s="166">
        <f t="shared" si="13"/>
        <v>0.31632959510475461</v>
      </c>
      <c r="J27" s="166">
        <f t="shared" si="13"/>
        <v>0.35905137194166908</v>
      </c>
      <c r="K27" s="166">
        <f t="shared" si="13"/>
        <v>0.39441987527336231</v>
      </c>
      <c r="L27" s="166">
        <f t="shared" si="13"/>
        <v>0.47020971617080287</v>
      </c>
      <c r="M27" s="166">
        <f t="shared" si="13"/>
        <v>0.54757642122404748</v>
      </c>
      <c r="N27" s="166">
        <f t="shared" si="13"/>
        <v>0.61688778604112859</v>
      </c>
      <c r="O27" s="166">
        <f t="shared" si="13"/>
        <v>0.66391403820844275</v>
      </c>
      <c r="P27" s="166">
        <f t="shared" si="13"/>
        <v>0.6446148070062091</v>
      </c>
      <c r="Q27" s="166">
        <f t="shared" si="13"/>
        <v>0.65332649277034904</v>
      </c>
      <c r="R27" s="166">
        <f t="shared" si="13"/>
        <v>0.64277504619985315</v>
      </c>
      <c r="S27" s="166">
        <f t="shared" si="13"/>
        <v>0.6506333908206301</v>
      </c>
      <c r="T27" s="166">
        <f t="shared" si="13"/>
        <v>0.65359415195179005</v>
      </c>
      <c r="U27" s="166">
        <f t="shared" si="13"/>
        <v>0.66253913204459602</v>
      </c>
      <c r="V27" s="166">
        <f>S15/S10</f>
        <v>0.6506333908206301</v>
      </c>
      <c r="W27" s="166">
        <f>T15/T10</f>
        <v>0.65359415195179005</v>
      </c>
      <c r="X27" s="166">
        <f>U15/U10</f>
        <v>0.66253913204459602</v>
      </c>
      <c r="Y27" s="166">
        <f t="shared" ref="Y27:AC27" si="14">W15/W10</f>
        <v>0.67921603892590854</v>
      </c>
      <c r="Z27" s="166">
        <f t="shared" si="14"/>
        <v>0.68393544209010215</v>
      </c>
      <c r="AA27" s="166">
        <f t="shared" si="14"/>
        <v>0.67548515515435203</v>
      </c>
      <c r="AB27" s="166">
        <f t="shared" si="14"/>
        <v>0.66779054509427138</v>
      </c>
      <c r="AC27" s="166">
        <f t="shared" si="14"/>
        <v>0.6710917405047746</v>
      </c>
      <c r="AD27" s="166">
        <f>AA15/AA10</f>
        <v>0.6710917405047746</v>
      </c>
    </row>
    <row r="28" spans="1:30" ht="18.75">
      <c r="A28" s="162"/>
      <c r="B28" s="232" t="s">
        <v>59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Q28" s="232" t="s">
        <v>60</v>
      </c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</row>
    <row r="29" spans="1:30">
      <c r="C29" s="175"/>
      <c r="D29" s="175"/>
      <c r="E29" s="175"/>
      <c r="H29" s="141">
        <v>913.43229899999994</v>
      </c>
      <c r="M29" s="201"/>
      <c r="N29" s="201"/>
      <c r="O29" s="201"/>
      <c r="P29" s="201"/>
      <c r="Q29" s="201"/>
      <c r="R29" s="201"/>
      <c r="S29" s="201"/>
      <c r="T29" s="201"/>
      <c r="U29" s="201"/>
      <c r="V29" s="175"/>
      <c r="W29" s="175"/>
      <c r="X29" s="175"/>
      <c r="Y29" s="175"/>
      <c r="Z29" s="175"/>
      <c r="AA29" s="175"/>
    </row>
    <row r="47" spans="1:26" ht="15" customHeight="1">
      <c r="A47" s="150"/>
      <c r="O47" s="175"/>
      <c r="T47" s="233"/>
      <c r="U47" s="233"/>
      <c r="V47" s="233"/>
      <c r="W47" s="233"/>
      <c r="X47" s="233"/>
      <c r="Y47" s="233"/>
      <c r="Z47" s="233"/>
    </row>
    <row r="48" spans="1:26"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53" spans="2:15" ht="18.75">
      <c r="B53" s="232" t="s">
        <v>58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</row>
  </sheetData>
  <mergeCells count="9">
    <mergeCell ref="B1:C1"/>
    <mergeCell ref="T47:Z47"/>
    <mergeCell ref="A24:AC24"/>
    <mergeCell ref="A4:AC4"/>
    <mergeCell ref="A3:AC3"/>
    <mergeCell ref="A2:AC2"/>
    <mergeCell ref="Q28:AC28"/>
    <mergeCell ref="B28:O28"/>
    <mergeCell ref="B53:O53"/>
  </mergeCells>
  <pageMargins left="0.25" right="0.25" top="0.75" bottom="0.75" header="0.3" footer="0.3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Reporte</vt:lpstr>
      <vt:lpstr>Tabla</vt:lpstr>
      <vt:lpstr>Reporte!Área_de_impresión</vt:lpstr>
      <vt:lpstr>Tabla!Área_de_impresión</vt:lpstr>
      <vt:lpstr>Reporte!asdf</vt:lpstr>
      <vt:lpstr>Tabla!asdfawef</vt:lpstr>
      <vt:lpstr>Reporte!Print_Area</vt:lpstr>
      <vt:lpstr>Tabla!Print_Area</vt:lpstr>
      <vt:lpstr>Reporte!sdfasdfasef</vt:lpstr>
      <vt:lpstr>Reporte!wsfasf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Mendoza Serrano</dc:creator>
  <cp:lastModifiedBy>Martín Eduardo Sandoval Rivera</cp:lastModifiedBy>
  <cp:lastPrinted>2019-05-20T18:47:39Z</cp:lastPrinted>
  <dcterms:created xsi:type="dcterms:W3CDTF">2017-06-07T22:43:22Z</dcterms:created>
  <dcterms:modified xsi:type="dcterms:W3CDTF">2019-05-20T19:13:19Z</dcterms:modified>
</cp:coreProperties>
</file>