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8.xml" ContentType="application/vnd.openxmlformats-officedocument.themeOverride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4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35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6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reyes\Downloads\FINALES REPORTE PÚBLICO PROSPECTIVA\ENVIADOS A PUBLICACIÓN\"/>
    </mc:Choice>
  </mc:AlternateContent>
  <xr:revisionPtr revIDLastSave="0" documentId="13_ncr:1_{BB3C8747-006E-47BC-B769-EB87B8C4456B}" xr6:coauthVersionLast="47" xr6:coauthVersionMax="47" xr10:uidLastSave="{00000000-0000-0000-0000-000000000000}"/>
  <workbookProtection workbookAlgorithmName="SHA-512" workbookHashValue="dqcJ+65zJiq9qhNyWEbdOLViezcbeGm1KgodNwI4St7Yjv4HwVMG8VGoTnNPyy9qC20SelBNBOh8hCFEnbDwdA==" workbookSaltValue="ktxlNX5EfX8iFhEeB0U9vw==" workbookSpinCount="100000" lockStructure="1"/>
  <bookViews>
    <workbookView xWindow="-120" yWindow="-120" windowWidth="20730" windowHeight="11160" tabRatio="878" xr2:uid="{2C3B9A0A-73EB-469C-89CD-113088D40BA4}"/>
  </bookViews>
  <sheets>
    <sheet name="Oil" sheetId="2" r:id="rId1"/>
    <sheet name="Natural Gas" sheetId="3" r:id="rId2"/>
    <sheet name="Condensates" sheetId="4" r:id="rId3"/>
    <sheet name="Datos" sheetId="6" state="hidden" r:id="rId4"/>
    <sheet name="Oil - Scenarios" sheetId="39" r:id="rId5"/>
    <sheet name="Oil - High" sheetId="30" r:id="rId6"/>
    <sheet name="Oil - Base" sheetId="45" r:id="rId7"/>
    <sheet name="Oil - Low" sheetId="46" r:id="rId8"/>
    <sheet name="Oil - " sheetId="42" r:id="rId9"/>
    <sheet name="Natural Gas - Scenarios" sheetId="40" r:id="rId10"/>
    <sheet name="Natural Gas - High" sheetId="33" r:id="rId11"/>
    <sheet name="Natural Gas - Base" sheetId="34" r:id="rId12"/>
    <sheet name="Natural Gas - Low" sheetId="35" r:id="rId13"/>
    <sheet name="Natural Gas - " sheetId="43" r:id="rId14"/>
    <sheet name="Condensates - Scenarios" sheetId="41" r:id="rId15"/>
    <sheet name="Condensates - High" sheetId="36" r:id="rId16"/>
    <sheet name="Condensates - Base" sheetId="37" r:id="rId17"/>
    <sheet name="Condensates - Low" sheetId="38" r:id="rId18"/>
    <sheet name="Condensates - " sheetId="44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6" l="1"/>
  <c r="D11" i="6"/>
  <c r="E11" i="6"/>
  <c r="F11" i="6"/>
  <c r="G11" i="6"/>
  <c r="H11" i="6"/>
  <c r="I11" i="6"/>
  <c r="J11" i="6"/>
  <c r="K11" i="6"/>
  <c r="L11" i="6"/>
  <c r="C19" i="6"/>
  <c r="D19" i="6"/>
  <c r="E19" i="6"/>
  <c r="F19" i="6"/>
  <c r="G19" i="6"/>
  <c r="H19" i="6"/>
  <c r="I19" i="6"/>
  <c r="J19" i="6"/>
  <c r="K19" i="6"/>
  <c r="L19" i="6"/>
  <c r="V215" i="6" l="1"/>
  <c r="U215" i="6"/>
  <c r="T215" i="6"/>
  <c r="S215" i="6"/>
  <c r="R215" i="6"/>
  <c r="Q215" i="6"/>
  <c r="P215" i="6"/>
  <c r="O215" i="6"/>
  <c r="N215" i="6"/>
  <c r="M215" i="6"/>
  <c r="V214" i="6"/>
  <c r="U214" i="6"/>
  <c r="T214" i="6"/>
  <c r="S214" i="6"/>
  <c r="R214" i="6"/>
  <c r="Q214" i="6"/>
  <c r="P214" i="6"/>
  <c r="O214" i="6"/>
  <c r="N214" i="6"/>
  <c r="M214" i="6"/>
  <c r="V213" i="6"/>
  <c r="U213" i="6"/>
  <c r="T213" i="6"/>
  <c r="S213" i="6"/>
  <c r="R213" i="6"/>
  <c r="Q213" i="6"/>
  <c r="P213" i="6"/>
  <c r="O213" i="6"/>
  <c r="N213" i="6"/>
  <c r="M213" i="6"/>
  <c r="V212" i="6"/>
  <c r="U212" i="6"/>
  <c r="T212" i="6"/>
  <c r="S212" i="6"/>
  <c r="R212" i="6"/>
  <c r="Q212" i="6"/>
  <c r="P212" i="6"/>
  <c r="O212" i="6"/>
  <c r="N212" i="6"/>
  <c r="M212" i="6"/>
  <c r="M206" i="6"/>
  <c r="N206" i="6"/>
  <c r="O206" i="6"/>
  <c r="P206" i="6"/>
  <c r="Q206" i="6"/>
  <c r="R206" i="6"/>
  <c r="S206" i="6"/>
  <c r="T206" i="6"/>
  <c r="U206" i="6"/>
  <c r="V206" i="6"/>
  <c r="M207" i="6"/>
  <c r="N207" i="6"/>
  <c r="O207" i="6"/>
  <c r="P207" i="6"/>
  <c r="Q207" i="6"/>
  <c r="R207" i="6"/>
  <c r="S207" i="6"/>
  <c r="T207" i="6"/>
  <c r="U207" i="6"/>
  <c r="V207" i="6"/>
  <c r="M208" i="6"/>
  <c r="N208" i="6"/>
  <c r="O208" i="6"/>
  <c r="P208" i="6"/>
  <c r="Q208" i="6"/>
  <c r="R208" i="6"/>
  <c r="S208" i="6"/>
  <c r="T208" i="6"/>
  <c r="U208" i="6"/>
  <c r="V208" i="6"/>
  <c r="N205" i="6"/>
  <c r="O205" i="6"/>
  <c r="P205" i="6"/>
  <c r="Q205" i="6"/>
  <c r="R205" i="6"/>
  <c r="S205" i="6"/>
  <c r="T205" i="6"/>
  <c r="U205" i="6"/>
  <c r="V205" i="6"/>
  <c r="M205" i="6"/>
  <c r="L102" i="6" l="1"/>
  <c r="L134" i="6" s="1"/>
  <c r="L135" i="6" s="1"/>
  <c r="K102" i="6"/>
  <c r="J102" i="6"/>
  <c r="I102" i="6"/>
  <c r="I134" i="6" s="1"/>
  <c r="I135" i="6" s="1"/>
  <c r="H102" i="6"/>
  <c r="H134" i="6" s="1"/>
  <c r="H135" i="6" s="1"/>
  <c r="G102" i="6"/>
  <c r="G134" i="6" s="1"/>
  <c r="G135" i="6" s="1"/>
  <c r="F102" i="6"/>
  <c r="F134" i="6" s="1"/>
  <c r="F135" i="6" s="1"/>
  <c r="E102" i="6"/>
  <c r="E134" i="6" s="1"/>
  <c r="E135" i="6" s="1"/>
  <c r="L101" i="6"/>
  <c r="K101" i="6"/>
  <c r="J101" i="6"/>
  <c r="I101" i="6"/>
  <c r="H101" i="6"/>
  <c r="G101" i="6"/>
  <c r="F101" i="6"/>
  <c r="E101" i="6"/>
  <c r="L100" i="6"/>
  <c r="K100" i="6"/>
  <c r="K133" i="6" s="1"/>
  <c r="J100" i="6"/>
  <c r="J133" i="6" s="1"/>
  <c r="I100" i="6"/>
  <c r="H100" i="6"/>
  <c r="H133" i="6" s="1"/>
  <c r="G100" i="6"/>
  <c r="G133" i="6" s="1"/>
  <c r="F100" i="6"/>
  <c r="F133" i="6" s="1"/>
  <c r="E100" i="6"/>
  <c r="E133" i="6" s="1"/>
  <c r="L99" i="6"/>
  <c r="L132" i="6" s="1"/>
  <c r="K99" i="6"/>
  <c r="K132" i="6" s="1"/>
  <c r="J99" i="6"/>
  <c r="J132" i="6" s="1"/>
  <c r="I99" i="6"/>
  <c r="I132" i="6" s="1"/>
  <c r="H99" i="6"/>
  <c r="H132" i="6" s="1"/>
  <c r="G99" i="6"/>
  <c r="G132" i="6" s="1"/>
  <c r="F99" i="6"/>
  <c r="F132" i="6" s="1"/>
  <c r="E99" i="6"/>
  <c r="E132" i="6" s="1"/>
  <c r="D99" i="6"/>
  <c r="D100" i="6" s="1"/>
  <c r="D101" i="6" s="1"/>
  <c r="D102" i="6" s="1"/>
  <c r="C99" i="6"/>
  <c r="C132" i="6" s="1"/>
  <c r="L110" i="6"/>
  <c r="K110" i="6"/>
  <c r="J110" i="6"/>
  <c r="I110" i="6"/>
  <c r="I143" i="6" s="1"/>
  <c r="I144" i="6" s="1"/>
  <c r="H110" i="6"/>
  <c r="G110" i="6"/>
  <c r="F110" i="6"/>
  <c r="F143" i="6" s="1"/>
  <c r="F144" i="6" s="1"/>
  <c r="E110" i="6"/>
  <c r="E143" i="6" s="1"/>
  <c r="E144" i="6" s="1"/>
  <c r="L109" i="6"/>
  <c r="K109" i="6"/>
  <c r="J109" i="6"/>
  <c r="I109" i="6"/>
  <c r="H109" i="6"/>
  <c r="G109" i="6"/>
  <c r="F109" i="6"/>
  <c r="E109" i="6"/>
  <c r="L108" i="6"/>
  <c r="K108" i="6"/>
  <c r="K142" i="6" s="1"/>
  <c r="J108" i="6"/>
  <c r="J142" i="6" s="1"/>
  <c r="I108" i="6"/>
  <c r="I142" i="6" s="1"/>
  <c r="H108" i="6"/>
  <c r="H142" i="6" s="1"/>
  <c r="G108" i="6"/>
  <c r="G142" i="6" s="1"/>
  <c r="F108" i="6"/>
  <c r="E108" i="6"/>
  <c r="L107" i="6"/>
  <c r="L141" i="6" s="1"/>
  <c r="K107" i="6"/>
  <c r="K141" i="6" s="1"/>
  <c r="J107" i="6"/>
  <c r="I107" i="6"/>
  <c r="I141" i="6" s="1"/>
  <c r="H107" i="6"/>
  <c r="H141" i="6" s="1"/>
  <c r="G107" i="6"/>
  <c r="G141" i="6" s="1"/>
  <c r="F107" i="6"/>
  <c r="F141" i="6" s="1"/>
  <c r="E107" i="6"/>
  <c r="E141" i="6" s="1"/>
  <c r="D107" i="6"/>
  <c r="D108" i="6" s="1"/>
  <c r="D109" i="6" s="1"/>
  <c r="D110" i="6" s="1"/>
  <c r="C107" i="6"/>
  <c r="C141" i="6" s="1"/>
  <c r="J141" i="6"/>
  <c r="J143" i="6"/>
  <c r="J144" i="6" s="1"/>
  <c r="K143" i="6"/>
  <c r="K144" i="6" s="1"/>
  <c r="L143" i="6"/>
  <c r="L144" i="6" s="1"/>
  <c r="J134" i="6"/>
  <c r="J135" i="6" s="1"/>
  <c r="L57" i="6"/>
  <c r="K57" i="6"/>
  <c r="J57" i="6"/>
  <c r="I57" i="6"/>
  <c r="H57" i="6"/>
  <c r="G57" i="6"/>
  <c r="F57" i="6"/>
  <c r="E57" i="6"/>
  <c r="D57" i="6"/>
  <c r="C57" i="6"/>
  <c r="L49" i="6"/>
  <c r="K49" i="6"/>
  <c r="J49" i="6"/>
  <c r="I49" i="6"/>
  <c r="H49" i="6"/>
  <c r="G49" i="6"/>
  <c r="F49" i="6"/>
  <c r="E49" i="6"/>
  <c r="D49" i="6"/>
  <c r="C49" i="6"/>
  <c r="D41" i="6"/>
  <c r="E41" i="6"/>
  <c r="F41" i="6"/>
  <c r="G41" i="6"/>
  <c r="H41" i="6"/>
  <c r="I41" i="6"/>
  <c r="J41" i="6"/>
  <c r="K41" i="6"/>
  <c r="L41" i="6"/>
  <c r="C41" i="6"/>
  <c r="L27" i="6"/>
  <c r="K27" i="6"/>
  <c r="J27" i="6"/>
  <c r="I27" i="6"/>
  <c r="H27" i="6"/>
  <c r="G27" i="6"/>
  <c r="F27" i="6"/>
  <c r="E27" i="6"/>
  <c r="D27" i="6"/>
  <c r="C27" i="6"/>
  <c r="G143" i="6"/>
  <c r="G144" i="6" s="1"/>
  <c r="K134" i="6"/>
  <c r="K135" i="6" s="1"/>
  <c r="G118" i="6"/>
  <c r="G152" i="6" s="1"/>
  <c r="G153" i="6" s="1"/>
  <c r="G117" i="6"/>
  <c r="G116" i="6"/>
  <c r="G151" i="6" s="1"/>
  <c r="C115" i="6"/>
  <c r="C150" i="6" s="1"/>
  <c r="D115" i="6"/>
  <c r="D150" i="6" s="1"/>
  <c r="E115" i="6"/>
  <c r="E150" i="6" s="1"/>
  <c r="F115" i="6"/>
  <c r="F150" i="6" s="1"/>
  <c r="G115" i="6"/>
  <c r="G150" i="6" s="1"/>
  <c r="H115" i="6"/>
  <c r="H150" i="6" s="1"/>
  <c r="I115" i="6"/>
  <c r="I150" i="6" s="1"/>
  <c r="J115" i="6"/>
  <c r="J150" i="6" s="1"/>
  <c r="K115" i="6"/>
  <c r="K150" i="6" s="1"/>
  <c r="L115" i="6"/>
  <c r="L150" i="6" s="1"/>
  <c r="E116" i="6"/>
  <c r="E151" i="6" s="1"/>
  <c r="F116" i="6"/>
  <c r="F151" i="6" s="1"/>
  <c r="H116" i="6"/>
  <c r="H151" i="6" s="1"/>
  <c r="I116" i="6"/>
  <c r="I151" i="6" s="1"/>
  <c r="J116" i="6"/>
  <c r="J151" i="6" s="1"/>
  <c r="K116" i="6"/>
  <c r="K151" i="6" s="1"/>
  <c r="L116" i="6"/>
  <c r="L151" i="6" s="1"/>
  <c r="E117" i="6"/>
  <c r="F117" i="6"/>
  <c r="H117" i="6"/>
  <c r="I117" i="6"/>
  <c r="J117" i="6"/>
  <c r="K117" i="6"/>
  <c r="L117" i="6"/>
  <c r="E118" i="6"/>
  <c r="E152" i="6" s="1"/>
  <c r="F118" i="6"/>
  <c r="F152" i="6" s="1"/>
  <c r="F153" i="6" s="1"/>
  <c r="H118" i="6"/>
  <c r="H152" i="6" s="1"/>
  <c r="H153" i="6" s="1"/>
  <c r="I118" i="6"/>
  <c r="I152" i="6" s="1"/>
  <c r="I153" i="6" s="1"/>
  <c r="J118" i="6"/>
  <c r="J152" i="6" s="1"/>
  <c r="J153" i="6" s="1"/>
  <c r="K118" i="6"/>
  <c r="K152" i="6" s="1"/>
  <c r="K153" i="6" s="1"/>
  <c r="L118" i="6"/>
  <c r="L152" i="6" s="1"/>
  <c r="L153" i="6" s="1"/>
  <c r="H143" i="6"/>
  <c r="H144" i="6" s="1"/>
  <c r="L142" i="6"/>
  <c r="F142" i="6"/>
  <c r="E142" i="6"/>
  <c r="L133" i="6"/>
  <c r="C116" i="6" l="1"/>
  <c r="C117" i="6" s="1"/>
  <c r="C118" i="6" s="1"/>
  <c r="C152" i="6" s="1"/>
  <c r="C153" i="6" s="1"/>
  <c r="D116" i="6"/>
  <c r="D117" i="6" s="1"/>
  <c r="D118" i="6" s="1"/>
  <c r="D152" i="6" s="1"/>
  <c r="D153" i="6" s="1"/>
  <c r="E154" i="6"/>
  <c r="E153" i="6"/>
  <c r="J154" i="6"/>
  <c r="L154" i="6"/>
  <c r="K154" i="6"/>
  <c r="I154" i="6"/>
  <c r="H154" i="6"/>
  <c r="C151" i="6"/>
  <c r="C154" i="6" s="1"/>
  <c r="F154" i="6"/>
  <c r="C108" i="6"/>
  <c r="C109" i="6" s="1"/>
  <c r="C110" i="6" s="1"/>
  <c r="C100" i="6"/>
  <c r="C101" i="6" s="1"/>
  <c r="C102" i="6" s="1"/>
  <c r="K136" i="6"/>
  <c r="E136" i="6"/>
  <c r="C143" i="6"/>
  <c r="C144" i="6" s="1"/>
  <c r="D141" i="6"/>
  <c r="H145" i="6"/>
  <c r="I145" i="6"/>
  <c r="C142" i="6"/>
  <c r="E145" i="6"/>
  <c r="J136" i="6"/>
  <c r="L136" i="6"/>
  <c r="I133" i="6"/>
  <c r="I136" i="6" s="1"/>
  <c r="D133" i="6"/>
  <c r="D134" i="6"/>
  <c r="D135" i="6" s="1"/>
  <c r="G136" i="6"/>
  <c r="F136" i="6"/>
  <c r="D132" i="6"/>
  <c r="H136" i="6"/>
  <c r="J145" i="6"/>
  <c r="L145" i="6"/>
  <c r="F145" i="6"/>
  <c r="G145" i="6"/>
  <c r="K145" i="6"/>
  <c r="G154" i="6"/>
  <c r="D151" i="6" l="1"/>
  <c r="D154" i="6" s="1"/>
  <c r="C133" i="6"/>
  <c r="C145" i="6"/>
  <c r="C134" i="6"/>
  <c r="C135" i="6" s="1"/>
  <c r="D136" i="6"/>
  <c r="D143" i="6"/>
  <c r="D144" i="6" s="1"/>
  <c r="D142" i="6"/>
  <c r="C136" i="6" l="1"/>
  <c r="D145" i="6"/>
</calcChain>
</file>

<file path=xl/sharedStrings.xml><?xml version="1.0" encoding="utf-8"?>
<sst xmlns="http://schemas.openxmlformats.org/spreadsheetml/2006/main" count="484" uniqueCount="47">
  <si>
    <t>ESCENARIO ALTO</t>
  </si>
  <si>
    <t>2021*</t>
  </si>
  <si>
    <t>2022E</t>
  </si>
  <si>
    <t>2023E</t>
  </si>
  <si>
    <t>2024E</t>
  </si>
  <si>
    <t>2025E</t>
  </si>
  <si>
    <t>2026E</t>
  </si>
  <si>
    <t>2027E</t>
  </si>
  <si>
    <t>2028E</t>
  </si>
  <si>
    <t>Total</t>
  </si>
  <si>
    <t>ESCENARIO BAJO</t>
  </si>
  <si>
    <t>ESCENARIO MEDIO</t>
  </si>
  <si>
    <t>2020*</t>
  </si>
  <si>
    <t>Bajo Sombra</t>
  </si>
  <si>
    <t>Alto Sombra</t>
  </si>
  <si>
    <t>Notes:</t>
  </si>
  <si>
    <t xml:space="preserve">PEMEX PRODUCTION ENTITLEMENTS </t>
  </si>
  <si>
    <t>PEMEX EXPLORATION ENTITLEMENTS</t>
  </si>
  <si>
    <t>PEMEX CONTRACTS</t>
  </si>
  <si>
    <t>PRIVATE CONTRACTS</t>
  </si>
  <si>
    <t>HIGH</t>
  </si>
  <si>
    <t>LOW</t>
  </si>
  <si>
    <t>BASE</t>
  </si>
  <si>
    <t>OBSERVED*</t>
  </si>
  <si>
    <t xml:space="preserve">The "Pemex Contracts" category takes into account Pemex´s participation in 23 Hydrocarbons Exploration and Production Contracts, in which it is either the operator or a partner. </t>
  </si>
  <si>
    <r>
      <t xml:space="preserve">The "Pemex Contracts" category </t>
    </r>
    <r>
      <rPr>
        <sz val="11"/>
        <color rgb="FFFF0000"/>
        <rFont val="Calibri"/>
        <family val="2"/>
        <scheme val="minor"/>
      </rPr>
      <t>considers</t>
    </r>
    <r>
      <rPr>
        <sz val="11"/>
        <color theme="1"/>
        <rFont val="Calibri"/>
        <family val="2"/>
        <scheme val="minor"/>
      </rPr>
      <t xml:space="preserve"> Pemex´s participation in 23 Hydrocarbons Exploration and Production Contracts, in which it is either the operator or a partner. </t>
    </r>
  </si>
  <si>
    <t>HIGH SCENARIO</t>
  </si>
  <si>
    <t>BASE SCENARIO</t>
  </si>
  <si>
    <t>LOW SCENARIO</t>
  </si>
  <si>
    <t>2019*</t>
  </si>
  <si>
    <t>Q4 - 2021</t>
  </si>
  <si>
    <t>Observado*</t>
  </si>
  <si>
    <t>4° trimestre 2021</t>
  </si>
  <si>
    <t>3° trimestre 2021</t>
  </si>
  <si>
    <t>4° trimestre 2020</t>
  </si>
  <si>
    <t>The "Pemex Contracts" category considers Pemex’s participation in 23 Hydrocarbons Exploration &amp; Extraction Contracts, in which it is either the operator or a partner.</t>
  </si>
  <si>
    <t>The "Private Contracts" category considers private companies’ participation in Hydrocarbons Exploration &amp; Extraction Contracts, in which they are either the operator or a partner.</t>
  </si>
  <si>
    <t>PROJECTED PRODUCTION OF OIL 2022 - 2028</t>
  </si>
  <si>
    <t>Thousand barrels per day. Last updated April 2022</t>
  </si>
  <si>
    <t>mar-22*</t>
  </si>
  <si>
    <t>*Observed average production from 2020 to March 2022.</t>
  </si>
  <si>
    <t>*Observed average production from 2020 to March 2022. Volume without nitrogen.</t>
  </si>
  <si>
    <t>Million cubic feet per day. Last updated April 2022</t>
  </si>
  <si>
    <t>PROJECTED PRODUCTION OF NATURAL GAS 2022 - 2028</t>
  </si>
  <si>
    <t>PROJECTED PRODUCTION OF CONDENSATES 2022 - 2028</t>
  </si>
  <si>
    <t>Q1 - 2022</t>
  </si>
  <si>
    <t>Q1 - 2021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</si>
</sst>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2"/>
      <color theme="1"/>
      <name val="Montserrat"/>
    </font>
    <font>
      <b/>
      <sz val="12"/>
      <color theme="0"/>
      <name val="Montserrat"/>
    </font>
    <font>
      <sz val="12"/>
      <name val="Montserrat"/>
    </font>
    <font>
      <b/>
      <sz val="12"/>
      <name val="Montserrat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45E83"/>
        <bgColor indexed="64"/>
      </patternFill>
    </fill>
    <fill>
      <patternFill patternType="solid">
        <fgColor rgb="FFCFD2D9"/>
        <bgColor indexed="64"/>
      </patternFill>
    </fill>
    <fill>
      <patternFill patternType="solid">
        <fgColor rgb="FFE9EAED"/>
        <bgColor indexed="64"/>
      </patternFill>
    </fill>
    <fill>
      <patternFill patternType="solid">
        <fgColor rgb="FF941D34"/>
        <bgColor indexed="64"/>
      </patternFill>
    </fill>
    <fill>
      <patternFill patternType="solid">
        <fgColor rgb="FFDCCCCD"/>
        <bgColor indexed="64"/>
      </patternFill>
    </fill>
    <fill>
      <patternFill patternType="solid">
        <fgColor rgb="FFEFE7E8"/>
        <bgColor indexed="64"/>
      </patternFill>
    </fill>
    <fill>
      <patternFill patternType="solid">
        <fgColor rgb="FF325A4F"/>
        <bgColor indexed="64"/>
      </patternFill>
    </fill>
    <fill>
      <patternFill patternType="solid">
        <fgColor rgb="FFCDD1D0"/>
        <bgColor indexed="64"/>
      </patternFill>
    </fill>
    <fill>
      <patternFill patternType="solid">
        <fgColor rgb="FFE8EAE9"/>
        <bgColor indexed="64"/>
      </patternFill>
    </fill>
  </fills>
  <borders count="4">
    <border>
      <left/>
      <right/>
      <top/>
      <bottom/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thick">
        <color rgb="FFFEFFFF"/>
      </bottom>
      <diagonal/>
    </border>
    <border>
      <left style="medium">
        <color rgb="FFFEFFFF"/>
      </left>
      <right style="medium">
        <color rgb="FFFEFFFF"/>
      </right>
      <top style="thick">
        <color rgb="FFFEFFFF"/>
      </top>
      <bottom style="medium">
        <color rgb="FFFEFFFF"/>
      </bottom>
      <diagonal/>
    </border>
    <border>
      <left style="medium">
        <color rgb="FFFEFFFF"/>
      </left>
      <right style="medium">
        <color rgb="FFFEFFFF"/>
      </right>
      <top style="medium">
        <color rgb="FFFEFFFF"/>
      </top>
      <bottom style="medium">
        <color rgb="FFFE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vertical="top" wrapText="1"/>
    </xf>
    <xf numFmtId="3" fontId="4" fillId="4" borderId="3" xfId="0" applyNumberFormat="1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3" fontId="5" fillId="3" borderId="3" xfId="0" applyNumberFormat="1" applyFont="1" applyFill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164" fontId="4" fillId="4" borderId="3" xfId="1" applyNumberFormat="1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vertical="top" wrapText="1"/>
    </xf>
    <xf numFmtId="164" fontId="5" fillId="3" borderId="3" xfId="1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3" fontId="4" fillId="6" borderId="2" xfId="0" applyNumberFormat="1" applyFont="1" applyFill="1" applyBorder="1" applyAlignment="1">
      <alignment horizontal="right" vertical="top" wrapText="1"/>
    </xf>
    <xf numFmtId="3" fontId="4" fillId="7" borderId="3" xfId="0" applyNumberFormat="1" applyFont="1" applyFill="1" applyBorder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 wrapText="1"/>
    </xf>
    <xf numFmtId="3" fontId="5" fillId="6" borderId="2" xfId="0" applyNumberFormat="1" applyFont="1" applyFill="1" applyBorder="1" applyAlignment="1">
      <alignment horizontal="right" vertical="top" wrapText="1"/>
    </xf>
    <xf numFmtId="164" fontId="4" fillId="9" borderId="2" xfId="1" applyNumberFormat="1" applyFont="1" applyFill="1" applyBorder="1" applyAlignment="1">
      <alignment horizontal="right" vertical="top" wrapText="1"/>
    </xf>
    <xf numFmtId="164" fontId="4" fillId="10" borderId="3" xfId="1" applyNumberFormat="1" applyFont="1" applyFill="1" applyBorder="1" applyAlignment="1">
      <alignment horizontal="right" vertical="top" wrapText="1"/>
    </xf>
    <xf numFmtId="164" fontId="4" fillId="9" borderId="3" xfId="1" applyNumberFormat="1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center" vertical="top" wrapText="1"/>
    </xf>
    <xf numFmtId="164" fontId="5" fillId="9" borderId="3" xfId="1" applyNumberFormat="1" applyFont="1" applyFill="1" applyBorder="1" applyAlignment="1">
      <alignment horizontal="right" vertical="top" wrapText="1"/>
    </xf>
    <xf numFmtId="0" fontId="1" fillId="0" borderId="0" xfId="0" applyFont="1" applyAlignment="1"/>
    <xf numFmtId="0" fontId="2" fillId="0" borderId="0" xfId="0" applyFont="1" applyAlignment="1"/>
    <xf numFmtId="0" fontId="3" fillId="8" borderId="1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vertical="top"/>
    </xf>
    <xf numFmtId="0" fontId="4" fillId="10" borderId="3" xfId="0" applyFont="1" applyFill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5" fillId="9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5" fillId="3" borderId="3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center" vertical="top"/>
    </xf>
    <xf numFmtId="164" fontId="2" fillId="0" borderId="0" xfId="0" applyNumberFormat="1" applyFont="1"/>
    <xf numFmtId="0" fontId="0" fillId="0" borderId="0" xfId="0" applyAlignment="1">
      <alignment vertical="center"/>
    </xf>
    <xf numFmtId="43" fontId="4" fillId="3" borderId="2" xfId="1" applyNumberFormat="1" applyFont="1" applyFill="1" applyBorder="1" applyAlignment="1">
      <alignment vertical="top" wrapText="1"/>
    </xf>
    <xf numFmtId="43" fontId="4" fillId="4" borderId="3" xfId="1" applyNumberFormat="1" applyFont="1" applyFill="1" applyBorder="1" applyAlignment="1">
      <alignment vertical="top" wrapText="1"/>
    </xf>
    <xf numFmtId="43" fontId="4" fillId="3" borderId="3" xfId="1" applyNumberFormat="1" applyFont="1" applyFill="1" applyBorder="1" applyAlignment="1">
      <alignment vertical="top" wrapText="1"/>
    </xf>
    <xf numFmtId="2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56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38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4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/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1379.0293370930881</c:v>
                </c:pt>
                <c:pt idx="4">
                  <c:v>1302.6404270585001</c:v>
                </c:pt>
                <c:pt idx="5">
                  <c:v>1254.0153734921566</c:v>
                </c:pt>
                <c:pt idx="6">
                  <c:v>1214.1070541474662</c:v>
                </c:pt>
                <c:pt idx="7">
                  <c:v>1213.5803488342906</c:v>
                </c:pt>
                <c:pt idx="8">
                  <c:v>1183.1182105324376</c:v>
                </c:pt>
                <c:pt idx="9">
                  <c:v>1119.248370745483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9-49A8-ACB6-49BD6ADF5D2B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84.025242051516614</c:v>
                </c:pt>
                <c:pt idx="4">
                  <c:v>121.96550001594571</c:v>
                </c:pt>
                <c:pt idx="5">
                  <c:v>152.53102541060571</c:v>
                </c:pt>
                <c:pt idx="6">
                  <c:v>193.00424543903267</c:v>
                </c:pt>
                <c:pt idx="7">
                  <c:v>229.0244619502547</c:v>
                </c:pt>
                <c:pt idx="8">
                  <c:v>265.74890872184579</c:v>
                </c:pt>
                <c:pt idx="9">
                  <c:v>302.38875676679942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9-49A8-ACB6-49BD6ADF5D2B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144.71162690164704</c:v>
                </c:pt>
                <c:pt idx="7">
                  <c:v>166.40078793834752</c:v>
                </c:pt>
                <c:pt idx="8">
                  <c:v>197.44206925613236</c:v>
                </c:pt>
                <c:pt idx="9">
                  <c:v>224.32429262024309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59-49A8-ACB6-49BD6ADF5D2B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115.84364507149756</c:v>
                </c:pt>
                <c:pt idx="4">
                  <c:v>187.41787494860972</c:v>
                </c:pt>
                <c:pt idx="5">
                  <c:v>255.80890226615298</c:v>
                </c:pt>
                <c:pt idx="6">
                  <c:v>315.41231031910365</c:v>
                </c:pt>
                <c:pt idx="7">
                  <c:v>406.07792765051306</c:v>
                </c:pt>
                <c:pt idx="8">
                  <c:v>444.09489246355872</c:v>
                </c:pt>
                <c:pt idx="9">
                  <c:v>460.96514016819589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1686.4151655920821</c:v>
                </c:pt>
                <c:pt idx="4">
                  <c:v>1726.6043635036874</c:v>
                </c:pt>
                <c:pt idx="5">
                  <c:v>1783.5510962477001</c:v>
                </c:pt>
                <c:pt idx="6">
                  <c:v>1867.2352368072497</c:v>
                </c:pt>
                <c:pt idx="7">
                  <c:v>2015.0835263734061</c:v>
                </c:pt>
                <c:pt idx="8">
                  <c:v>2090.4040809739745</c:v>
                </c:pt>
                <c:pt idx="9">
                  <c:v>2106.9265603007216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59-49A8-ACB6-49BD6ADF5D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3-46C6-BCF1-B1CB33FA74A6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D03-46C6-BCF1-B1CB33FA74A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03-46C6-BCF1-B1CB33FA74A6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D03-46C6-BCF1-B1CB33FA74A6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03-46C6-BCF1-B1CB33FA74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03-46C6-BCF1-B1CB33FA7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1.6034415272333045</c:v>
                </c:pt>
                <c:pt idx="4">
                  <c:v>1.5897905263888847</c:v>
                </c:pt>
                <c:pt idx="5">
                  <c:v>1.6352363138791861</c:v>
                </c:pt>
                <c:pt idx="6">
                  <c:v>1.7018355614150218</c:v>
                </c:pt>
                <c:pt idx="7">
                  <c:v>1.81702483905103</c:v>
                </c:pt>
                <c:pt idx="8">
                  <c:v>1.8462263676069115</c:v>
                </c:pt>
                <c:pt idx="9">
                  <c:v>1.8289318408853605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D03-46C6-BCF1-B1CB33FA74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0F-4308-B450-6EC64C7FF252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20F-4308-B450-6EC64C7FF2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20F-4308-B450-6EC64C7FF252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120F-4308-B450-6EC64C7FF252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0F-4308-B450-6EC64C7FF2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0F-4308-B450-6EC64C7F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3.7774007610637237</c:v>
                </c:pt>
                <c:pt idx="4">
                  <c:v>3.7687815758239114</c:v>
                </c:pt>
                <c:pt idx="5">
                  <c:v>3.8807415204590661</c:v>
                </c:pt>
                <c:pt idx="6">
                  <c:v>3.9184941149594352</c:v>
                </c:pt>
                <c:pt idx="7">
                  <c:v>3.899589038680173</c:v>
                </c:pt>
                <c:pt idx="8">
                  <c:v>3.6476046912757649</c:v>
                </c:pt>
                <c:pt idx="9">
                  <c:v>3.409360914427555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120F-4308-B450-6EC64C7FF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pies cúbicos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B8-44FB-8EF5-EF5996790EB5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3B8-44FB-8EF5-EF5996790E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3B8-44FB-8EF5-EF5996790EB5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B3B8-44FB-8EF5-EF5996790EB5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B8-44FB-8EF5-EF5996790E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B8-44FB-8EF5-EF5996790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B3B8-44FB-8EF5-EF5996790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Datos!$B$135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Datos!$C$135:$L$135</c:f>
              <c:numCache>
                <c:formatCode>_-* #,##0_-;\-* #,##0_-;_-* "-"??_-;_-@_-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1.6034415272333045</c:v>
                </c:pt>
                <c:pt idx="4">
                  <c:v>1.5897905263888847</c:v>
                </c:pt>
                <c:pt idx="5">
                  <c:v>1.6352363138791861</c:v>
                </c:pt>
                <c:pt idx="6">
                  <c:v>1.7018355614150218</c:v>
                </c:pt>
                <c:pt idx="7">
                  <c:v>1.81702483905103</c:v>
                </c:pt>
                <c:pt idx="8">
                  <c:v>1.8462263676069115</c:v>
                </c:pt>
                <c:pt idx="9">
                  <c:v>1.8289318408853605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9-48A2-ACAC-8A4305E7F050}"/>
            </c:ext>
          </c:extLst>
        </c:ser>
        <c:ser>
          <c:idx val="4"/>
          <c:order val="4"/>
          <c:tx>
            <c:strRef>
              <c:f>Datos!$B$136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325A4F">
                <a:lumMod val="20000"/>
                <a:lumOff val="80000"/>
              </a:srgbClr>
            </a:solidFill>
            <a:ln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Datos!$C$136:$L$136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8.2973638358777579E-2</c:v>
                </c:pt>
                <c:pt idx="4">
                  <c:v>0.13681383711480266</c:v>
                </c:pt>
                <c:pt idx="5">
                  <c:v>0.14831478236851403</c:v>
                </c:pt>
                <c:pt idx="6">
                  <c:v>0.165399675392228</c:v>
                </c:pt>
                <c:pt idx="7">
                  <c:v>0.19805868732237597</c:v>
                </c:pt>
                <c:pt idx="8">
                  <c:v>0.24417771336706307</c:v>
                </c:pt>
                <c:pt idx="9">
                  <c:v>0.27799471941536091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9-48A2-ACAC-8A4305E7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Datos!$B$132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Datos!$C$132:$L$132</c:f>
              <c:numCache>
                <c:formatCode>_-* #,##0_-;\-* #,##0_-;_-* "-"??_-;_-@_-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9-48A2-ACAC-8A4305E7F050}"/>
            </c:ext>
          </c:extLst>
        </c:ser>
        <c:ser>
          <c:idx val="1"/>
          <c:order val="1"/>
          <c:tx>
            <c:strRef>
              <c:f>Datos!$B$133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325A4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79-48A2-ACAC-8A4305E7F0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Datos!$C$133:$L$133</c:f>
              <c:numCache>
                <c:formatCode>_-* #,##0_-;\-* #,##0_-;_-* "-"??_-;_-@_-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9-48A2-ACAC-8A4305E7F050}"/>
            </c:ext>
          </c:extLst>
        </c:ser>
        <c:ser>
          <c:idx val="2"/>
          <c:order val="2"/>
          <c:tx>
            <c:strRef>
              <c:f>Datos!$B$134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325A4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79-48A2-ACAC-8A4305E7F0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79-48A2-ACAC-8A4305E7F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Datos!$C$134:$L$134</c:f>
              <c:numCache>
                <c:formatCode>_-* #,##0_-;\-* #,##0_-;_-* "-"??_-;_-@_-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1.6034415272333045</c:v>
                </c:pt>
                <c:pt idx="4">
                  <c:v>1.5897905263888847</c:v>
                </c:pt>
                <c:pt idx="5">
                  <c:v>1.6352363138791861</c:v>
                </c:pt>
                <c:pt idx="6">
                  <c:v>1.7018355614150218</c:v>
                </c:pt>
                <c:pt idx="7">
                  <c:v>1.81702483905103</c:v>
                </c:pt>
                <c:pt idx="8">
                  <c:v>1.8462263676069115</c:v>
                </c:pt>
                <c:pt idx="9">
                  <c:v>1.8289318408853605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79-48A2-ACAC-8A4305E7F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Datos!$B$144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Datos!$C$144:$L$144</c:f>
              <c:numCache>
                <c:formatCode>_-* #,##0_-;\-* #,##0_-;_-* "-"??_-;_-@_-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3.7774007610637237</c:v>
                </c:pt>
                <c:pt idx="4">
                  <c:v>3.7687815758239114</c:v>
                </c:pt>
                <c:pt idx="5">
                  <c:v>3.8807415204590661</c:v>
                </c:pt>
                <c:pt idx="6">
                  <c:v>3.9184941149594352</c:v>
                </c:pt>
                <c:pt idx="7">
                  <c:v>3.899589038680173</c:v>
                </c:pt>
                <c:pt idx="8">
                  <c:v>3.6476046912757649</c:v>
                </c:pt>
                <c:pt idx="9">
                  <c:v>3.409360914427555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8-4263-87DE-E58A871B0FD3}"/>
            </c:ext>
          </c:extLst>
        </c:ser>
        <c:ser>
          <c:idx val="4"/>
          <c:order val="4"/>
          <c:tx>
            <c:strRef>
              <c:f>Datos!$B$145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941D34">
                <a:lumMod val="20000"/>
                <a:lumOff val="8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Datos!$C$145:$L$145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0.28696382022835065</c:v>
                </c:pt>
                <c:pt idx="4">
                  <c:v>0.3966667266597157</c:v>
                </c:pt>
                <c:pt idx="5">
                  <c:v>0.62256740111876541</c:v>
                </c:pt>
                <c:pt idx="6">
                  <c:v>0.89921641768505589</c:v>
                </c:pt>
                <c:pt idx="7">
                  <c:v>1.0502386784469206</c:v>
                </c:pt>
                <c:pt idx="8">
                  <c:v>1.0863783971418988</c:v>
                </c:pt>
                <c:pt idx="9">
                  <c:v>1.157261465613169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8-4263-87DE-E58A871B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Datos!$B$141</c:f>
              <c:strCache>
                <c:ptCount val="1"/>
                <c:pt idx="0">
                  <c:v>OBSERVED*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Datos!$C$141:$L$141</c:f>
              <c:numCache>
                <c:formatCode>_-* #,##0_-;\-* #,##0_-;_-* "-"??_-;_-@_-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8-4263-87DE-E58A871B0FD3}"/>
            </c:ext>
          </c:extLst>
        </c:ser>
        <c:ser>
          <c:idx val="1"/>
          <c:order val="1"/>
          <c:tx>
            <c:strRef>
              <c:f>Datos!$B$142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941D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88-4263-87DE-E58A871B0F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AA0E0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Datos!$C$142:$L$142</c:f>
              <c:numCache>
                <c:formatCode>_-* #,##0_-;\-* #,##0_-;_-* "-"??_-;_-@_-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388-4263-87DE-E58A871B0FD3}"/>
            </c:ext>
          </c:extLst>
        </c:ser>
        <c:ser>
          <c:idx val="2"/>
          <c:order val="2"/>
          <c:tx>
            <c:strRef>
              <c:f>Datos!$B$143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941D34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88-4263-87DE-E58A871B0F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88-4263-87DE-E58A871B0F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Datos!$C$143:$L$143</c:f>
              <c:numCache>
                <c:formatCode>_-* #,##0_-;\-* #,##0_-;_-* "-"??_-;_-@_-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3.7774007610637237</c:v>
                </c:pt>
                <c:pt idx="4">
                  <c:v>3.7687815758239114</c:v>
                </c:pt>
                <c:pt idx="5">
                  <c:v>3.8807415204590661</c:v>
                </c:pt>
                <c:pt idx="6">
                  <c:v>3.9184941149594352</c:v>
                </c:pt>
                <c:pt idx="7">
                  <c:v>3.899589038680173</c:v>
                </c:pt>
                <c:pt idx="8">
                  <c:v>3.6476046912757649</c:v>
                </c:pt>
                <c:pt idx="9">
                  <c:v>3.409360914427555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388-4263-87DE-E58A871B0F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0486106219035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Escenarios de la Prospectiva</a:t>
            </a:r>
            <a:r>
              <a:rPr lang="es-MX" sz="1400" b="1" baseline="0"/>
              <a:t> de Producción </a:t>
            </a:r>
            <a:endParaRPr lang="es-MX" sz="1400" b="1"/>
          </a:p>
          <a:p>
            <a:pPr>
              <a:defRPr sz="1400" b="1"/>
            </a:pPr>
            <a:r>
              <a:rPr lang="es-MX" sz="1400" b="1"/>
              <a:t>de Petróleo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3"/>
          <c:order val="3"/>
          <c:tx>
            <c:strRef>
              <c:f>Datos!$B$153</c:f>
              <c:strCache>
                <c:ptCount val="1"/>
                <c:pt idx="0">
                  <c:v>Bajo Sombra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Datos!$C$153:$L$153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A-47FA-A2A5-F9421E52C399}"/>
            </c:ext>
          </c:extLst>
        </c:ser>
        <c:ser>
          <c:idx val="4"/>
          <c:order val="4"/>
          <c:tx>
            <c:strRef>
              <c:f>Datos!$B$154</c:f>
              <c:strCache>
                <c:ptCount val="1"/>
                <c:pt idx="0">
                  <c:v>Alto Sombra</c:v>
                </c:pt>
              </c:strCache>
            </c:strRef>
          </c:tx>
          <c:spPr>
            <a:solidFill>
              <a:srgbClr val="445E83">
                <a:lumMod val="40000"/>
                <a:lumOff val="60000"/>
              </a:srgbClr>
            </a:solidFill>
            <a:ln w="25400">
              <a:noFill/>
            </a:ln>
            <a:effectLst/>
          </c:spPr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Datos!$C$154:$L$154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18.881588832054177</c:v>
                </c:pt>
                <c:pt idx="4">
                  <c:v>23.576714021676054</c:v>
                </c:pt>
                <c:pt idx="5">
                  <c:v>27.578681361552952</c:v>
                </c:pt>
                <c:pt idx="6">
                  <c:v>30.456236136237493</c:v>
                </c:pt>
                <c:pt idx="7">
                  <c:v>31.876008671809274</c:v>
                </c:pt>
                <c:pt idx="8">
                  <c:v>33.491313185562746</c:v>
                </c:pt>
                <c:pt idx="9">
                  <c:v>29.830423328436439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A-47FA-A2A5-F9421E52C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0"/>
          <c:order val="0"/>
          <c:tx>
            <c:strRef>
              <c:f>Datos!$B$150</c:f>
              <c:strCache>
                <c:ptCount val="1"/>
                <c:pt idx="0">
                  <c:v>OBSERVED*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Datos!$C$150:$L$150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A-47FA-A2A5-F9421E52C399}"/>
            </c:ext>
          </c:extLst>
        </c:ser>
        <c:ser>
          <c:idx val="1"/>
          <c:order val="1"/>
          <c:tx>
            <c:strRef>
              <c:f>Datos!$B$151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38557C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6DA-47FA-A2A5-F9421E52C39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>
                          <a:lumMod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518E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Datos!$C$151:$L$151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DA-47FA-A2A5-F9421E52C399}"/>
            </c:ext>
          </c:extLst>
        </c:ser>
        <c:ser>
          <c:idx val="2"/>
          <c:order val="2"/>
          <c:tx>
            <c:strRef>
              <c:f>Datos!$B$152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38557C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A-47FA-A2A5-F9421E52C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A-47FA-A2A5-F9421E52C3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Datos!$C$152:$L$152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DA-47FA-A2A5-F9421E52C3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368258238979316"/>
          <c:y val="0.83904652827487469"/>
          <c:w val="0.55514643194118041"/>
          <c:h val="3.7000109845392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</a:t>
            </a:r>
            <a:r>
              <a:rPr lang="es-MX" sz="1400" b="1" baseline="0"/>
              <a:t> d</a:t>
            </a:r>
            <a:r>
              <a:rPr lang="es-MX" sz="1400" b="1"/>
              <a:t>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Petróleo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6-426F-A240-F5718BA8D56D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116-426F-A240-F5718BA8D56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16-426F-A240-F5718BA8D56D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16-426F-A240-F5718BA8D56D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16-426F-A240-F5718BA8D56D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116-426F-A240-F5718BA8D56D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16-426F-A240-F5718BA8D56D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16-426F-A240-F5718BA8D56D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16-426F-A240-F5718BA8D56D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1.729810484724515</c:v>
                </c:pt>
                <c:pt idx="4">
                  <c:v>1.7994581682205291</c:v>
                </c:pt>
                <c:pt idx="5">
                  <c:v>1.8307771771017327</c:v>
                </c:pt>
                <c:pt idx="6">
                  <c:v>1.8673541566198213</c:v>
                </c:pt>
                <c:pt idx="7">
                  <c:v>1.8765372737314947</c:v>
                </c:pt>
                <c:pt idx="8">
                  <c:v>1.8665953952987644</c:v>
                </c:pt>
                <c:pt idx="9">
                  <c:v>1.7834384594163903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116-426F-A240-F5718BA8D56D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16-426F-A240-F5718BA8D5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16-426F-A240-F5718BA8D5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16-426F-A240-F5718BA8D56D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16-426F-A240-F5718BA8D5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16-426F-A240-F5718BA8D56D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16-426F-A240-F5718BA8D5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16-426F-A240-F5718BA8D56D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16-426F-A240-F5718BA8D5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16-426F-A240-F5718BA8D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1.7485774962909684</c:v>
                </c:pt>
                <c:pt idx="4">
                  <c:v>1.9677075648298636</c:v>
                </c:pt>
                <c:pt idx="5">
                  <c:v>1.9849721671453551</c:v>
                </c:pt>
                <c:pt idx="6">
                  <c:v>1.9494272823770389</c:v>
                </c:pt>
                <c:pt idx="7">
                  <c:v>1.8956732646282817</c:v>
                </c:pt>
                <c:pt idx="8">
                  <c:v>1.9216056718409562</c:v>
                </c:pt>
                <c:pt idx="9">
                  <c:v>1.8176184028787903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D116-426F-A240-F5718BA8D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Gas Natural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6AF-4B9C-AA26-3D27B9117E30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6AF-4B9C-AA26-3D27B9117E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16AF-4B9C-AA26-3D27B9117E30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6AF-4B9C-AA26-3D27B9117E30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3.8539813298793288</c:v>
                </c:pt>
                <c:pt idx="4">
                  <c:v>4.0084213621031042</c:v>
                </c:pt>
                <c:pt idx="5">
                  <c:v>3.9293443905777754</c:v>
                </c:pt>
                <c:pt idx="6">
                  <c:v>3.7817210505035783</c:v>
                </c:pt>
                <c:pt idx="7">
                  <c:v>3.8181950872557788</c:v>
                </c:pt>
                <c:pt idx="8">
                  <c:v>3.8414532075332462</c:v>
                </c:pt>
                <c:pt idx="9">
                  <c:v>3.5977060197807904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16AF-4B9C-AA26-3D27B9117E30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6AF-4B9C-AA26-3D27B9117E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6AF-4B9C-AA26-3D27B9117E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6AF-4B9C-AA26-3D27B9117E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6AF-4B9C-AA26-3D27B9117E30}"/>
                </c:ext>
              </c:extLst>
            </c:dLbl>
            <c:dLbl>
              <c:idx val="5"/>
              <c:layout>
                <c:manualLayout>
                  <c:x val="-3.9787595384839454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6AF-4B9C-AA26-3D27B9117E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6AF-4B9C-AA26-3D27B9117E30}"/>
                </c:ext>
              </c:extLst>
            </c:dLbl>
            <c:dLbl>
              <c:idx val="7"/>
              <c:layout>
                <c:manualLayout>
                  <c:x val="-3.7661679027151118E-2"/>
                  <c:y val="4.81728217473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6AF-4B9C-AA26-3D27B9117E3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6AF-4B9C-AA26-3D27B9117E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3.6931908144434962</c:v>
                </c:pt>
                <c:pt idx="4">
                  <c:v>4.0131949525600481</c:v>
                </c:pt>
                <c:pt idx="5">
                  <c:v>3.9472448357174992</c:v>
                </c:pt>
                <c:pt idx="6">
                  <c:v>3.8045664477894956</c:v>
                </c:pt>
                <c:pt idx="7">
                  <c:v>3.7463092518976833</c:v>
                </c:pt>
                <c:pt idx="8">
                  <c:v>3.8424185270552758</c:v>
                </c:pt>
                <c:pt idx="9">
                  <c:v>3.6178346916099269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16AF-4B9C-AA26-3D27B9117E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1.026304448539144E-2"/>
              <c:y val="0.300696443959955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Evolución de la Prospectiva de Producción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de Condensados - Escenarios Medios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101-4DDA-A542-099FF58801DB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0101-4DDA-A542-099FF58801D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0101-4DDA-A542-099FF58801DB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143.03470628393129</c:v>
                </c:pt>
                <c:pt idx="4">
                  <c:v>131.13294254001792</c:v>
                </c:pt>
                <c:pt idx="5">
                  <c:v>92.005080432121844</c:v>
                </c:pt>
                <c:pt idx="6">
                  <c:v>62.171181314242979</c:v>
                </c:pt>
                <c:pt idx="7">
                  <c:v>53.634075255201651</c:v>
                </c:pt>
                <c:pt idx="8">
                  <c:v>51.61007388043037</c:v>
                </c:pt>
                <c:pt idx="9">
                  <c:v>46.58363077427407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8-0101-4DDA-A542-099FF58801DB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101-4DDA-A542-099FF58801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101-4DDA-A542-099FF58801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101-4DDA-A542-099FF58801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101-4DDA-A542-099FF58801D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101-4DDA-A542-099FF58801DB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101-4DDA-A542-099FF58801D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101-4DDA-A542-099FF58801DB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101-4DDA-A542-099FF5880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0-0101-4DDA-A542-099FF5880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1379.0293370930881</c:v>
                </c:pt>
                <c:pt idx="4">
                  <c:v>1302.6404270585001</c:v>
                </c:pt>
                <c:pt idx="5">
                  <c:v>1254.0153734921566</c:v>
                </c:pt>
                <c:pt idx="6">
                  <c:v>1214.1070541474662</c:v>
                </c:pt>
                <c:pt idx="7">
                  <c:v>1213.5803488342906</c:v>
                </c:pt>
                <c:pt idx="8">
                  <c:v>1183.1182105324376</c:v>
                </c:pt>
                <c:pt idx="9">
                  <c:v>1119.248370745483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F-46CC-A9F7-00FADB005F3F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84.025242051516614</c:v>
                </c:pt>
                <c:pt idx="4">
                  <c:v>121.96550001594571</c:v>
                </c:pt>
                <c:pt idx="5">
                  <c:v>152.53102541060571</c:v>
                </c:pt>
                <c:pt idx="6">
                  <c:v>193.00424543903267</c:v>
                </c:pt>
                <c:pt idx="7">
                  <c:v>229.0244619502547</c:v>
                </c:pt>
                <c:pt idx="8">
                  <c:v>265.74890872184579</c:v>
                </c:pt>
                <c:pt idx="9">
                  <c:v>302.38875676679942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F-46CC-A9F7-00FADB005F3F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144.71162690164704</c:v>
                </c:pt>
                <c:pt idx="7">
                  <c:v>166.40078793834752</c:v>
                </c:pt>
                <c:pt idx="8">
                  <c:v>197.44206925613236</c:v>
                </c:pt>
                <c:pt idx="9">
                  <c:v>224.32429262024309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6F-46CC-A9F7-00FADB005F3F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115.84364507149756</c:v>
                </c:pt>
                <c:pt idx="4">
                  <c:v>187.41787494860972</c:v>
                </c:pt>
                <c:pt idx="5">
                  <c:v>255.80890226615298</c:v>
                </c:pt>
                <c:pt idx="6">
                  <c:v>315.41231031910365</c:v>
                </c:pt>
                <c:pt idx="7">
                  <c:v>406.07792765051306</c:v>
                </c:pt>
                <c:pt idx="8">
                  <c:v>444.09489246355872</c:v>
                </c:pt>
                <c:pt idx="9">
                  <c:v>460.96514016819589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6F-46CC-A9F7-00FADB005F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29839612-B5EE-4682-B6E7-236C761D6AE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76F-46CC-A9F7-00FADB005F3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16DFFC-F61D-4C73-90EA-043815ADD3F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76F-46CC-A9F7-00FADB005F3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F281119-1729-45BF-993F-07B23BA0FD9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76F-46CC-A9F7-00FADB005F3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92A682-7BBE-46E3-A4C4-149BF26F87D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76F-46CC-A9F7-00FADB005F3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F75A82-AD0A-4064-962A-057A3F9F230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76F-46CC-A9F7-00FADB005F3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8D6C202-1E26-4B62-9A57-C22DE7BAEF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76F-46CC-A9F7-00FADB005F3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9D60629-062E-4A1D-84B6-5355E020E8C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76F-46CC-A9F7-00FADB005F3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58825CA-D4BF-40FF-AAA6-FDFA96B52CE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76F-46CC-A9F7-00FADB005F3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67B7105-E1C1-4579-9E41-EBB2BB47C2C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76F-46CC-A9F7-00FADB005F3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7022B67-430D-4EA5-A8AC-B126014EDBD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76F-46CC-A9F7-00FADB005F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1686.4151655920821</c:v>
                </c:pt>
                <c:pt idx="4">
                  <c:v>1726.6043635036874</c:v>
                </c:pt>
                <c:pt idx="5">
                  <c:v>1783.5510962477001</c:v>
                </c:pt>
                <c:pt idx="6">
                  <c:v>1867.2352368072497</c:v>
                </c:pt>
                <c:pt idx="7">
                  <c:v>2015.0835263734061</c:v>
                </c:pt>
                <c:pt idx="8">
                  <c:v>2090.4040809739745</c:v>
                </c:pt>
                <c:pt idx="9">
                  <c:v>2106.9265603007216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Datos!$C$11:$L$11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1.64 M </c:v>
                  </c:pt>
                  <c:pt idx="3">
                    <c:v> 1.69 M </c:v>
                  </c:pt>
                  <c:pt idx="4">
                    <c:v> 1.73 M </c:v>
                  </c:pt>
                  <c:pt idx="5">
                    <c:v> 1.78 M </c:v>
                  </c:pt>
                  <c:pt idx="6">
                    <c:v> 1.87 M </c:v>
                  </c:pt>
                  <c:pt idx="7">
                    <c:v> 2.02 M </c:v>
                  </c:pt>
                  <c:pt idx="8">
                    <c:v> 2.09 M </c:v>
                  </c:pt>
                  <c:pt idx="9">
                    <c:v> 2.11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76F-46CC-A9F7-00FADB005F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1359.1921497976041</c:v>
                </c:pt>
                <c:pt idx="4">
                  <c:v>1288.7554674848222</c:v>
                </c:pt>
                <c:pt idx="5">
                  <c:v>1240.9709013489112</c:v>
                </c:pt>
                <c:pt idx="6">
                  <c:v>1200.5320181617183</c:v>
                </c:pt>
                <c:pt idx="7">
                  <c:v>1180.8074610429537</c:v>
                </c:pt>
                <c:pt idx="8">
                  <c:v>1146.1673876259717</c:v>
                </c:pt>
                <c:pt idx="9">
                  <c:v>1088.9226678603961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88-45A4-A345-0EC7E0CB3B21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80.830028705235279</c:v>
                </c:pt>
                <c:pt idx="4">
                  <c:v>109.48578117185309</c:v>
                </c:pt>
                <c:pt idx="5">
                  <c:v>131.88940308434621</c:v>
                </c:pt>
                <c:pt idx="6">
                  <c:v>157.71468490170594</c:v>
                </c:pt>
                <c:pt idx="7">
                  <c:v>190.49895751780664</c:v>
                </c:pt>
                <c:pt idx="8">
                  <c:v>221.35972629938885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88-45A4-A345-0EC7E0CB3B21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142.14064008848754</c:v>
                </c:pt>
                <c:pt idx="7">
                  <c:v>154.93499087371444</c:v>
                </c:pt>
                <c:pt idx="8">
                  <c:v>168.433431584061</c:v>
                </c:pt>
                <c:pt idx="9">
                  <c:v>173.02125104156755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88-45A4-A345-0EC7E0CB3B21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103.75228796869413</c:v>
                </c:pt>
                <c:pt idx="4">
                  <c:v>171.80189839379113</c:v>
                </c:pt>
                <c:pt idx="5">
                  <c:v>240.96593655595021</c:v>
                </c:pt>
                <c:pt idx="6">
                  <c:v>295.3623214090378</c:v>
                </c:pt>
                <c:pt idx="7">
                  <c:v>373.49757548858082</c:v>
                </c:pt>
                <c:pt idx="8">
                  <c:v>392.47843343814327</c:v>
                </c:pt>
                <c:pt idx="9">
                  <c:v>388.95097780713178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1651.2914078475133</c:v>
                </c:pt>
                <c:pt idx="4">
                  <c:v>1684.6237085310984</c:v>
                </c:pt>
                <c:pt idx="5">
                  <c:v>1735.0220360679925</c:v>
                </c:pt>
                <c:pt idx="6">
                  <c:v>1795.7496645609497</c:v>
                </c:pt>
                <c:pt idx="7">
                  <c:v>1899.7389849230558</c:v>
                </c:pt>
                <c:pt idx="8">
                  <c:v>1928.4389789475649</c:v>
                </c:pt>
                <c:pt idx="9">
                  <c:v>1908.3250134003772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688-45A4-A345-0EC7E0CB3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3547.1082938407358</c:v>
                </c:pt>
                <c:pt idx="4">
                  <c:v>3441.9618630623595</c:v>
                </c:pt>
                <c:pt idx="5">
                  <c:v>3583.933979755589</c:v>
                </c:pt>
                <c:pt idx="6">
                  <c:v>3726.7754690090906</c:v>
                </c:pt>
                <c:pt idx="7">
                  <c:v>3737.5363091653312</c:v>
                </c:pt>
                <c:pt idx="8">
                  <c:v>3487.403526615577</c:v>
                </c:pt>
                <c:pt idx="9">
                  <c:v>3322.9160453442182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40-44FC-846F-0B05DEA29107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183.3559853573521</c:v>
                </c:pt>
                <c:pt idx="4">
                  <c:v>313.44490423354034</c:v>
                </c:pt>
                <c:pt idx="5">
                  <c:v>452.70725587054221</c:v>
                </c:pt>
                <c:pt idx="6">
                  <c:v>559.09059607111396</c:v>
                </c:pt>
                <c:pt idx="7">
                  <c:v>576.68271341047682</c:v>
                </c:pt>
                <c:pt idx="8">
                  <c:v>548.8383106549378</c:v>
                </c:pt>
                <c:pt idx="9">
                  <c:v>505.71351440626643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140-44FC-846F-0B05DEA29107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115.72782261522821</c:v>
                </c:pt>
                <c:pt idx="7">
                  <c:v>131.73439852864706</c:v>
                </c:pt>
                <c:pt idx="8">
                  <c:v>155.35215007227239</c:v>
                </c:pt>
                <c:pt idx="9">
                  <c:v>179.85446250749305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140-44FC-846F-0B05DEA29107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238.08779182542156</c:v>
                </c:pt>
                <c:pt idx="4">
                  <c:v>315.32387572437062</c:v>
                </c:pt>
                <c:pt idx="5">
                  <c:v>370.00102072437494</c:v>
                </c:pt>
                <c:pt idx="6">
                  <c:v>416.11664494905767</c:v>
                </c:pt>
                <c:pt idx="7">
                  <c:v>503.8742960226387</c:v>
                </c:pt>
                <c:pt idx="8">
                  <c:v>542.38910107487629</c:v>
                </c:pt>
                <c:pt idx="9">
                  <c:v>558.1383577827462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140-44FC-846F-0B05DEA291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1A5AEEB-65D4-4BC6-92BB-83976E8BC36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140-44FC-846F-0B05DEA291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9716D46-D7BF-4A30-ACDE-8A5863A2CA9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140-44FC-846F-0B05DEA2910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D8A109A-2922-406F-9381-7DE50D1F841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140-44FC-846F-0B05DEA2910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0DF4E5-24BA-4D0B-B537-EB59E319972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140-44FC-846F-0B05DEA2910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850CD22-9329-40CC-A728-00C82511A9B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140-44FC-846F-0B05DEA2910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091F412-4776-4A69-B948-51F22D990B5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140-44FC-846F-0B05DEA2910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8D7488-045F-4A18-BAF8-A0B90B3356C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140-44FC-846F-0B05DEA2910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3CE28FA-9CE9-4DAA-9CA9-C3786FF5EAC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140-44FC-846F-0B05DEA2910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EC90CE8-3D58-4868-9AEB-CB5F7FE736A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140-44FC-846F-0B05DEA2910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92F6FD3-AE48-4828-A725-15CBE1D6573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140-44FC-846F-0B05DEA29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4064.364581292074</c:v>
                </c:pt>
                <c:pt idx="4">
                  <c:v>4165.4483024836272</c:v>
                </c:pt>
                <c:pt idx="5">
                  <c:v>4503.3089215778318</c:v>
                </c:pt>
                <c:pt idx="6">
                  <c:v>4817.7105326444907</c:v>
                </c:pt>
                <c:pt idx="7">
                  <c:v>4949.8277171270938</c:v>
                </c:pt>
                <c:pt idx="8">
                  <c:v>4733.9830884176636</c:v>
                </c:pt>
                <c:pt idx="9">
                  <c:v>4566.6223800407242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Datos!$C$41:$L$41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 B </c:v>
                  </c:pt>
                  <c:pt idx="3">
                    <c:v> 4.06 B </c:v>
                  </c:pt>
                  <c:pt idx="4">
                    <c:v> 4.17 B </c:v>
                  </c:pt>
                  <c:pt idx="5">
                    <c:v> 4.5 B </c:v>
                  </c:pt>
                  <c:pt idx="6">
                    <c:v> 4.82 B </c:v>
                  </c:pt>
                  <c:pt idx="7">
                    <c:v> 4.95 B </c:v>
                  </c:pt>
                  <c:pt idx="8">
                    <c:v> 4.73 B </c:v>
                  </c:pt>
                  <c:pt idx="9">
                    <c:v> 4.57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1140-44FC-846F-0B05DEA291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1359.1921497976041</c:v>
                </c:pt>
                <c:pt idx="4">
                  <c:v>1288.7554674848222</c:v>
                </c:pt>
                <c:pt idx="5">
                  <c:v>1240.9709013489112</c:v>
                </c:pt>
                <c:pt idx="6">
                  <c:v>1200.5320181617183</c:v>
                </c:pt>
                <c:pt idx="7">
                  <c:v>1180.8074610429537</c:v>
                </c:pt>
                <c:pt idx="8">
                  <c:v>1146.1673876259717</c:v>
                </c:pt>
                <c:pt idx="9">
                  <c:v>1088.9226678603961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9-4B69-9E03-0F30FCB715C0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80.830028705235279</c:v>
                </c:pt>
                <c:pt idx="4">
                  <c:v>109.48578117185309</c:v>
                </c:pt>
                <c:pt idx="5">
                  <c:v>131.88940308434621</c:v>
                </c:pt>
                <c:pt idx="6">
                  <c:v>157.71468490170594</c:v>
                </c:pt>
                <c:pt idx="7">
                  <c:v>190.49895751780664</c:v>
                </c:pt>
                <c:pt idx="8">
                  <c:v>221.35972629938885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09-4B69-9E03-0F30FCB715C0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142.14064008848754</c:v>
                </c:pt>
                <c:pt idx="7">
                  <c:v>154.93499087371444</c:v>
                </c:pt>
                <c:pt idx="8">
                  <c:v>168.433431584061</c:v>
                </c:pt>
                <c:pt idx="9">
                  <c:v>173.02125104156755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09-4B69-9E03-0F30FCB715C0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103.75228796869413</c:v>
                </c:pt>
                <c:pt idx="4">
                  <c:v>171.80189839379113</c:v>
                </c:pt>
                <c:pt idx="5">
                  <c:v>240.96593655595021</c:v>
                </c:pt>
                <c:pt idx="6">
                  <c:v>295.3623214090378</c:v>
                </c:pt>
                <c:pt idx="7">
                  <c:v>373.49757548858082</c:v>
                </c:pt>
                <c:pt idx="8">
                  <c:v>392.47843343814327</c:v>
                </c:pt>
                <c:pt idx="9">
                  <c:v>388.95097780713178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B69-9E03-0F30FCB71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0246FF4-A6B0-442A-9C77-BA9B1FD7DCD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B09-4B69-9E03-0F30FCB715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8D1C1B4-05FF-4CA7-AFB2-72F501B3D2E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B09-4B69-9E03-0F30FCB715C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73C62EE-3743-44A3-BD9E-5821E8199F9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B09-4B69-9E03-0F30FCB715C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88B075-778E-4AC6-A8B5-1AB48F23D0E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B09-4B69-9E03-0F30FCB715C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703BE89-4A5D-4F47-A0B9-FF245ED6AAD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B09-4B69-9E03-0F30FCB715C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F610970-7EB1-403A-B64F-C3D3FA86884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B09-4B69-9E03-0F30FCB715C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48A7DCA-2463-41BA-9694-15E5CF42542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B09-4B69-9E03-0F30FCB715C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F03B48D-366F-4F39-96B5-922156554C8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B09-4B69-9E03-0F30FCB715C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5BD129-59FA-4DED-9D86-005506FE763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B09-4B69-9E03-0F30FCB715C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9734F83-5B97-440B-B6B1-5B4302BFDC4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B09-4B69-9E03-0F30FCB715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1651.2914078475133</c:v>
                </c:pt>
                <c:pt idx="4">
                  <c:v>1684.6237085310984</c:v>
                </c:pt>
                <c:pt idx="5">
                  <c:v>1735.0220360679925</c:v>
                </c:pt>
                <c:pt idx="6">
                  <c:v>1795.7496645609497</c:v>
                </c:pt>
                <c:pt idx="7">
                  <c:v>1899.7389849230558</c:v>
                </c:pt>
                <c:pt idx="8">
                  <c:v>1928.4389789475649</c:v>
                </c:pt>
                <c:pt idx="9">
                  <c:v>1908.3250134003772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Datos!$C$19:$L$19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1.64 M </c:v>
                  </c:pt>
                  <c:pt idx="3">
                    <c:v> 1.65 M </c:v>
                  </c:pt>
                  <c:pt idx="4">
                    <c:v> 1.68 M </c:v>
                  </c:pt>
                  <c:pt idx="5">
                    <c:v> 1.74 M </c:v>
                  </c:pt>
                  <c:pt idx="6">
                    <c:v> 1.8 M </c:v>
                  </c:pt>
                  <c:pt idx="7">
                    <c:v> 1.9 M </c:v>
                  </c:pt>
                  <c:pt idx="8">
                    <c:v> 1.93 M </c:v>
                  </c:pt>
                  <c:pt idx="9">
                    <c:v> 1.91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B09-4B69-9E03-0F30FCB71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1349.1652439705369</c:v>
                </c:pt>
                <c:pt idx="4">
                  <c:v>1241.0084562301522</c:v>
                </c:pt>
                <c:pt idx="5">
                  <c:v>1195.8977625112223</c:v>
                </c:pt>
                <c:pt idx="6">
                  <c:v>1173.9628788064701</c:v>
                </c:pt>
                <c:pt idx="7">
                  <c:v>1179.6478560076414</c:v>
                </c:pt>
                <c:pt idx="8">
                  <c:v>1142.7652924253714</c:v>
                </c:pt>
                <c:pt idx="9">
                  <c:v>1083.7633025239579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5-41FE-9D29-633EDDBD30BE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55.098411020897181</c:v>
                </c:pt>
                <c:pt idx="4">
                  <c:v>78.015586839128218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147.67095291978421</c:v>
                </c:pt>
                <c:pt idx="8">
                  <c:v>179.67096204773182</c:v>
                </c:pt>
                <c:pt idx="9">
                  <c:v>217.84731347869132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A5-41FE-9D29-633EDDBD30BE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142.14064008848754</c:v>
                </c:pt>
                <c:pt idx="7">
                  <c:v>154.93499087371444</c:v>
                </c:pt>
                <c:pt idx="8">
                  <c:v>168.433431584061</c:v>
                </c:pt>
                <c:pt idx="9">
                  <c:v>173.02125104156755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A5-41FE-9D29-633EDDBD30BE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91.660930865890691</c:v>
                </c:pt>
                <c:pt idx="4">
                  <c:v>156.18592183897255</c:v>
                </c:pt>
                <c:pt idx="5">
                  <c:v>223.15551019276307</c:v>
                </c:pt>
                <c:pt idx="6">
                  <c:v>269.30743796327567</c:v>
                </c:pt>
                <c:pt idx="7">
                  <c:v>334.77103924988978</c:v>
                </c:pt>
                <c:pt idx="8">
                  <c:v>355.35668154974735</c:v>
                </c:pt>
                <c:pt idx="9">
                  <c:v>354.29997384114353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A5-41FE-9D29-633EDDBD30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3E4907D-50EF-4685-B601-98DA761F796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6A5-41FE-9D29-633EDDBD30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38F768C-6B46-4B51-A3B1-98F50D48937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6A5-41FE-9D29-633EDDBD30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7DE4EC0-128E-4E96-AD49-8B8DDE3E42F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6A5-41FE-9D29-633EDDBD30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A1D06AB-4F6F-40DC-AB84-4B2E4EEDD43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6A5-41FE-9D29-633EDDBD30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EA4651-B640-4BCD-B490-534ABC2B95C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6A5-41FE-9D29-633EDDBD30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6A7FAF-A22F-44C7-9DAD-0F052BA5AE5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6A5-41FE-9D29-633EDDBD30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93854BD-1E8B-4DEC-90B2-609900E82EA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6A5-41FE-9D29-633EDDBD30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E149D81-98D3-4DDD-B7BC-4F5606D3E13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6A5-41FE-9D29-633EDDBD30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29186F-ECA9-4A45-9152-33AAAE403B4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6A5-41FE-9D29-633EDDBD30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1C4ACD2-C4F5-499C-A9B9-84DBEA83380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6A5-41FE-9D29-633EDDBD30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1603.4415272333044</c:v>
                </c:pt>
                <c:pt idx="4">
                  <c:v>1589.7905263888847</c:v>
                </c:pt>
                <c:pt idx="5">
                  <c:v>1635.2363138791861</c:v>
                </c:pt>
                <c:pt idx="6">
                  <c:v>1701.8355614150219</c:v>
                </c:pt>
                <c:pt idx="7">
                  <c:v>1817.0248390510299</c:v>
                </c:pt>
                <c:pt idx="8">
                  <c:v>1846.2263676069115</c:v>
                </c:pt>
                <c:pt idx="9">
                  <c:v>1828.9318408853605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Datos!$C$27:$L$27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1.64 M </c:v>
                  </c:pt>
                  <c:pt idx="3">
                    <c:v> 1.6 M </c:v>
                  </c:pt>
                  <c:pt idx="4">
                    <c:v> 1.59 M </c:v>
                  </c:pt>
                  <c:pt idx="5">
                    <c:v> 1.64 M </c:v>
                  </c:pt>
                  <c:pt idx="6">
                    <c:v> 1.7 M </c:v>
                  </c:pt>
                  <c:pt idx="7">
                    <c:v> 1.82 M </c:v>
                  </c:pt>
                  <c:pt idx="8">
                    <c:v> 1.85 M </c:v>
                  </c:pt>
                  <c:pt idx="9">
                    <c:v> 1.83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26A5-41FE-9D29-633EDDBD30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3483.4888976939051</c:v>
                </c:pt>
                <c:pt idx="4">
                  <c:v>3274.312532939422</c:v>
                </c:pt>
                <c:pt idx="5">
                  <c:v>3299.8364731655724</c:v>
                </c:pt>
                <c:pt idx="6">
                  <c:v>3324.1217455443029</c:v>
                </c:pt>
                <c:pt idx="7">
                  <c:v>3255.9089046602435</c:v>
                </c:pt>
                <c:pt idx="8">
                  <c:v>2983.6376772463123</c:v>
                </c:pt>
                <c:pt idx="9">
                  <c:v>2789.0801829062539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F28-4620-9E17-6063E2353C18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173.7636536004369</c:v>
                </c:pt>
                <c:pt idx="4">
                  <c:v>255.45649450573777</c:v>
                </c:pt>
                <c:pt idx="5">
                  <c:v>329.32224075666488</c:v>
                </c:pt>
                <c:pt idx="6">
                  <c:v>380.1625192347442</c:v>
                </c:pt>
                <c:pt idx="7">
                  <c:v>404.1568956547805</c:v>
                </c:pt>
                <c:pt idx="8">
                  <c:v>367.44660137797098</c:v>
                </c:pt>
                <c:pt idx="9">
                  <c:v>323.73884745853559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F28-4620-9E17-6063E2353C18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112.25125296432732</c:v>
                </c:pt>
                <c:pt idx="7">
                  <c:v>116.7987992383558</c:v>
                </c:pt>
                <c:pt idx="8">
                  <c:v>123.30219625883905</c:v>
                </c:pt>
                <c:pt idx="9">
                  <c:v>127.8872740545963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F28-4620-9E17-6063E2353C18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223.87108362522309</c:v>
                </c:pt>
                <c:pt idx="4">
                  <c:v>299.05269199500873</c:v>
                </c:pt>
                <c:pt idx="5">
                  <c:v>355.817925809543</c:v>
                </c:pt>
                <c:pt idx="6">
                  <c:v>380.42515540981731</c:v>
                </c:pt>
                <c:pt idx="7">
                  <c:v>462.22224641484746</c:v>
                </c:pt>
                <c:pt idx="8">
                  <c:v>462.76218596246758</c:v>
                </c:pt>
                <c:pt idx="9">
                  <c:v>452.4544333295234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F28-4620-9E17-6063E2353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50EF5E5-9D00-4B1A-962F-CE77ED79F25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F28-4620-9E17-6063E2353C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99BD93-04AF-48D8-9749-97062E82541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F28-4620-9E17-6063E2353C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E04D2D-079D-4CF6-9B56-7109D7167BA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F28-4620-9E17-6063E2353C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5D33ACA-D06E-48F8-A901-4D99779382A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F28-4620-9E17-6063E2353C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FD19C07-59BC-4FAC-9A1F-71016AF477B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F28-4620-9E17-6063E2353C1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3C67258-B2A6-4DD1-A91C-18FE829154D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F28-4620-9E17-6063E2353C1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EF8C73D-3D21-4E9D-9157-34550118E27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F28-4620-9E17-6063E2353C1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112B286-061C-498C-B183-BA37BE2A988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F28-4620-9E17-6063E2353C1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8BC0BE6-B39D-497C-A655-BA6B94D3952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F28-4620-9E17-6063E2353C1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B87A23-554B-4BD1-9AF7-A2C38C18289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F28-4620-9E17-6063E2353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3976.93614518813</c:v>
                </c:pt>
                <c:pt idx="4">
                  <c:v>3923.5393789035256</c:v>
                </c:pt>
                <c:pt idx="5">
                  <c:v>4081.6433049591055</c:v>
                </c:pt>
                <c:pt idx="6">
                  <c:v>4196.9606731531912</c:v>
                </c:pt>
                <c:pt idx="7">
                  <c:v>4239.086845968227</c:v>
                </c:pt>
                <c:pt idx="8">
                  <c:v>3937.1486608455898</c:v>
                </c:pt>
                <c:pt idx="9">
                  <c:v>3693.160737748909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Datos!$C$49:$L$49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 B </c:v>
                  </c:pt>
                  <c:pt idx="3">
                    <c:v> 3.98 B </c:v>
                  </c:pt>
                  <c:pt idx="4">
                    <c:v> 3.92 B </c:v>
                  </c:pt>
                  <c:pt idx="5">
                    <c:v> 4.08 B </c:v>
                  </c:pt>
                  <c:pt idx="6">
                    <c:v> 4.2 B </c:v>
                  </c:pt>
                  <c:pt idx="7">
                    <c:v> 4.24 B </c:v>
                  </c:pt>
                  <c:pt idx="8">
                    <c:v> 3.94 B </c:v>
                  </c:pt>
                  <c:pt idx="9">
                    <c:v> 3.69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CF28-4620-9E17-6063E2353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3402.6074576228584</c:v>
                </c:pt>
                <c:pt idx="4">
                  <c:v>3246.8060057633102</c:v>
                </c:pt>
                <c:pt idx="5">
                  <c:v>3233.62394686475</c:v>
                </c:pt>
                <c:pt idx="6">
                  <c:v>3183.8744043421625</c:v>
                </c:pt>
                <c:pt idx="7">
                  <c:v>3081.7046501055861</c:v>
                </c:pt>
                <c:pt idx="8">
                  <c:v>2848.4252864739133</c:v>
                </c:pt>
                <c:pt idx="9">
                  <c:v>2648.5064115825517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A97-4D10-948C-6262C1D88B44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97-4D10-948C-6262C1D88B44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112.25125296432732</c:v>
                </c:pt>
                <c:pt idx="7">
                  <c:v>116.7987992383558</c:v>
                </c:pt>
                <c:pt idx="8">
                  <c:v>123.30219625883905</c:v>
                </c:pt>
                <c:pt idx="9">
                  <c:v>127.8872740545963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97-4D10-948C-6262C1D88B44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209.7607169748884</c:v>
                </c:pt>
                <c:pt idx="4">
                  <c:v>280.13695251077337</c:v>
                </c:pt>
                <c:pt idx="5">
                  <c:v>338.75965654406502</c:v>
                </c:pt>
                <c:pt idx="6">
                  <c:v>363.00915898028586</c:v>
                </c:pt>
                <c:pt idx="7">
                  <c:v>414.23919534174524</c:v>
                </c:pt>
                <c:pt idx="8">
                  <c:v>419.5765475249782</c:v>
                </c:pt>
                <c:pt idx="9">
                  <c:v>411.79267369323497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97-4D10-948C-6262C1D88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1609D6F-9253-4DE7-AFF4-93CA3575863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A97-4D10-948C-6262C1D88B4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07ED1E-4156-4489-9D87-FDBD9EDFB84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A97-4D10-948C-6262C1D88B4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2F8FB9-4420-4F76-9332-E2B6ADC3EE4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A97-4D10-948C-6262C1D88B4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6B40F6A-40E2-4E13-B9AD-7DA041CEE3C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A97-4D10-948C-6262C1D88B4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1EB51C-F32B-4B52-BBA5-0C7B3334806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A97-4D10-948C-6262C1D88B4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7458B99-05E4-489B-A229-BFC7CDC886D0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A97-4D10-948C-6262C1D88B4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F5F71C-F997-4770-8892-BF05786368D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A97-4D10-948C-6262C1D88B4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615225D-A2F0-42AD-86BF-40187AEF28F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A97-4D10-948C-6262C1D88B4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36F0338-154B-40C0-B9EA-63389A1C97D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A97-4D10-948C-6262C1D88B4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35C33C0-2BD9-4836-9C54-04C7A5117FF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4A97-4D10-948C-6262C1D88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3777.4007610637236</c:v>
                </c:pt>
                <c:pt idx="4">
                  <c:v>3768.7815758239112</c:v>
                </c:pt>
                <c:pt idx="5">
                  <c:v>3880.7415204590661</c:v>
                </c:pt>
                <c:pt idx="6">
                  <c:v>3918.4941149594351</c:v>
                </c:pt>
                <c:pt idx="7">
                  <c:v>3899.589038680173</c:v>
                </c:pt>
                <c:pt idx="8">
                  <c:v>3647.6046912757647</c:v>
                </c:pt>
                <c:pt idx="9">
                  <c:v>3409.3609144275551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Datos!$C$57:$L$57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 B </c:v>
                  </c:pt>
                  <c:pt idx="3">
                    <c:v> 3.78 B </c:v>
                  </c:pt>
                  <c:pt idx="4">
                    <c:v> 3.77 B </c:v>
                  </c:pt>
                  <c:pt idx="5">
                    <c:v> 3.88 B </c:v>
                  </c:pt>
                  <c:pt idx="6">
                    <c:v> 3.92 B </c:v>
                  </c:pt>
                  <c:pt idx="7">
                    <c:v> 3.9 B </c:v>
                  </c:pt>
                  <c:pt idx="8">
                    <c:v> 3.65 B </c:v>
                  </c:pt>
                  <c:pt idx="9">
                    <c:v> 3.41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4A97-4D10-948C-6262C1D88B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228.8268050580015</c:v>
                </c:pt>
                <c:pt idx="4">
                  <c:v>237.43752504388743</c:v>
                </c:pt>
                <c:pt idx="5">
                  <c:v>226.51973031478494</c:v>
                </c:pt>
                <c:pt idx="6">
                  <c:v>196.52532852958407</c:v>
                </c:pt>
                <c:pt idx="7">
                  <c:v>168.72098164589528</c:v>
                </c:pt>
                <c:pt idx="8">
                  <c:v>146.13397108487689</c:v>
                </c:pt>
                <c:pt idx="9">
                  <c:v>125.66493419684747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3DF-4AE4-82F2-55171B5B07C5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3DF-4AE4-82F2-55171B5B07C5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3DF-4AE4-82F2-55171B5B07C5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2.7777359161411987</c:v>
                </c:pt>
                <c:pt idx="7">
                  <c:v>5.5979586762377052</c:v>
                </c:pt>
                <c:pt idx="8">
                  <c:v>8.5605007899628749</c:v>
                </c:pt>
                <c:pt idx="9">
                  <c:v>9.5127177040614033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3DF-4AE4-82F2-55171B5B0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3DF-4AE4-82F2-55171B5B0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214.84982554938026</c:v>
                </c:pt>
                <c:pt idx="4">
                  <c:v>222.62336397527622</c:v>
                </c:pt>
                <c:pt idx="5">
                  <c:v>209.49208299773042</c:v>
                </c:pt>
                <c:pt idx="6">
                  <c:v>181.26345774383321</c:v>
                </c:pt>
                <c:pt idx="7">
                  <c:v>155.4115527058074</c:v>
                </c:pt>
                <c:pt idx="8">
                  <c:v>134.37472513842206</c:v>
                </c:pt>
                <c:pt idx="9">
                  <c:v>119.70573579289839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65-4D91-8B4B-EF63F4D54B06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65-4D91-8B4B-EF63F4D54B06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65-4D91-8B4B-EF63F4D54B06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3.4737478282452954</c:v>
                </c:pt>
                <c:pt idx="8">
                  <c:v>4.8180322150828472</c:v>
                </c:pt>
                <c:pt idx="9">
                  <c:v>4.8639924681687674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65-4D91-8B4B-EF63F4D54B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765-4D91-8B4B-EF63F4D54B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209.97771809619752</c:v>
                </c:pt>
                <c:pt idx="4">
                  <c:v>214.74787611798638</c:v>
                </c:pt>
                <c:pt idx="5">
                  <c:v>201.18107812675282</c:v>
                </c:pt>
                <c:pt idx="6">
                  <c:v>170.31422067524343</c:v>
                </c:pt>
                <c:pt idx="7">
                  <c:v>141.94936377428957</c:v>
                </c:pt>
                <c:pt idx="8">
                  <c:v>119.67703214763634</c:v>
                </c:pt>
                <c:pt idx="9">
                  <c:v>104.22386007094174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E3-45AC-9331-677E2B62E8BA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E3-45AC-9331-677E2B62E8BA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0E3-45AC-9331-677E2B62E8BA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3.4737478282452954</c:v>
                </c:pt>
                <c:pt idx="8">
                  <c:v>4.8180322150828472</c:v>
                </c:pt>
                <c:pt idx="9">
                  <c:v>4.8639924681687674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E3-45AC-9331-677E2B62E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0E3-45AC-9331-677E2B62E8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</c:rich>
      </c:tx>
      <c:layout>
        <c:manualLayout>
          <c:xMode val="edge"/>
          <c:yMode val="edge"/>
          <c:x val="0.33224314941780603"/>
          <c:y val="5.2413918021178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F-4484-90F0-0467FD54F61A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9BF-4484-90F0-0467FD54F61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9BF-4484-90F0-0467FD54F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BF-4484-90F0-0467FD54F61A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9BF-4484-90F0-0467FD54F61A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BF-4484-90F0-0467FD54F6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BF-4484-90F0-0467FD54F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1.6034415272333045</c:v>
                </c:pt>
                <c:pt idx="4">
                  <c:v>1.5897905263888847</c:v>
                </c:pt>
                <c:pt idx="5">
                  <c:v>1.6352363138791861</c:v>
                </c:pt>
                <c:pt idx="6">
                  <c:v>1.7018355614150218</c:v>
                </c:pt>
                <c:pt idx="7">
                  <c:v>1.81702483905103</c:v>
                </c:pt>
                <c:pt idx="8">
                  <c:v>1.8462263676069115</c:v>
                </c:pt>
                <c:pt idx="9">
                  <c:v>1.8289318408853605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9BF-4484-90F0-0467FD54F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702985414586018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</c:rich>
      </c:tx>
      <c:layout>
        <c:manualLayout>
          <c:xMode val="edge"/>
          <c:yMode val="edge"/>
          <c:x val="0.30878476202262556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436-4BC5-9CCC-5E06069D9CDE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436-4BC5-9CCC-5E06069D9CD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436-4BC5-9CCC-5E06069D9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436-4BC5-9CCC-5E06069D9CDE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D436-4BC5-9CCC-5E06069D9CDE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436-4BC5-9CCC-5E06069D9C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36-4BC5-9CCC-5E06069D9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3.7774007610637237</c:v>
                </c:pt>
                <c:pt idx="4">
                  <c:v>3.7687815758239114</c:v>
                </c:pt>
                <c:pt idx="5">
                  <c:v>3.8807415204590661</c:v>
                </c:pt>
                <c:pt idx="6">
                  <c:v>3.9184941149594352</c:v>
                </c:pt>
                <c:pt idx="7">
                  <c:v>3.899589038680173</c:v>
                </c:pt>
                <c:pt idx="8">
                  <c:v>3.6476046912757649</c:v>
                </c:pt>
                <c:pt idx="9">
                  <c:v>3.409360914427555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D436-4BC5-9CCC-5E06069D9C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 cubic feet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84960033580589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Petróleo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1349.1652439705369</c:v>
                </c:pt>
                <c:pt idx="4">
                  <c:v>1241.0084562301522</c:v>
                </c:pt>
                <c:pt idx="5">
                  <c:v>1195.8977625112223</c:v>
                </c:pt>
                <c:pt idx="6">
                  <c:v>1173.9628788064701</c:v>
                </c:pt>
                <c:pt idx="7">
                  <c:v>1179.6478560076414</c:v>
                </c:pt>
                <c:pt idx="8">
                  <c:v>1142.7652924253714</c:v>
                </c:pt>
                <c:pt idx="9">
                  <c:v>1083.7633025239579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E0-470D-834D-8108339A1F61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55.098411020897181</c:v>
                </c:pt>
                <c:pt idx="4">
                  <c:v>78.015586839128218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147.67095291978421</c:v>
                </c:pt>
                <c:pt idx="8">
                  <c:v>179.67096204773182</c:v>
                </c:pt>
                <c:pt idx="9">
                  <c:v>217.84731347869132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E0-470D-834D-8108339A1F61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142.14064008848754</c:v>
                </c:pt>
                <c:pt idx="7">
                  <c:v>154.93499087371444</c:v>
                </c:pt>
                <c:pt idx="8">
                  <c:v>168.433431584061</c:v>
                </c:pt>
                <c:pt idx="9">
                  <c:v>173.02125104156755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E0-470D-834D-8108339A1F61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91.660930865890691</c:v>
                </c:pt>
                <c:pt idx="4">
                  <c:v>156.18592183897255</c:v>
                </c:pt>
                <c:pt idx="5">
                  <c:v>223.15551019276307</c:v>
                </c:pt>
                <c:pt idx="6">
                  <c:v>269.30743796327567</c:v>
                </c:pt>
                <c:pt idx="7">
                  <c:v>334.77103924988978</c:v>
                </c:pt>
                <c:pt idx="8">
                  <c:v>355.35668154974735</c:v>
                </c:pt>
                <c:pt idx="9">
                  <c:v>354.29997384114353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1603.4415272333044</c:v>
                </c:pt>
                <c:pt idx="4">
                  <c:v>1589.7905263888847</c:v>
                </c:pt>
                <c:pt idx="5">
                  <c:v>1635.2363138791861</c:v>
                </c:pt>
                <c:pt idx="6">
                  <c:v>1701.8355614150219</c:v>
                </c:pt>
                <c:pt idx="7">
                  <c:v>1817.0248390510299</c:v>
                </c:pt>
                <c:pt idx="8">
                  <c:v>1846.2263676069115</c:v>
                </c:pt>
                <c:pt idx="9">
                  <c:v>1828.9318408853605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9E0-470D-834D-8108339A1F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</c:rich>
      </c:tx>
      <c:layout>
        <c:manualLayout>
          <c:xMode val="edge"/>
          <c:yMode val="edge"/>
          <c:x val="0.30292016517383052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C3-4EC9-85A5-5180651E48E6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6C3-4EC9-85A5-5180651E48E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6C3-4EC9-85A5-5180651E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6C3-4EC9-85A5-5180651E48E6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86C3-4EC9-85A5-5180651E48E6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C3-4EC9-85A5-5180651E48E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C3-4EC9-85A5-5180651E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86C3-4EC9-85A5-5180651E48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Oil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D-4154-8A7B-3D79005AB9D2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91D-4154-8A7B-3D79005AB9D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1D-4154-8A7B-3D79005AB9D2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1D-4154-8A7B-3D79005AB9D2}"/>
                </c:ext>
              </c:extLst>
            </c:dLbl>
            <c:dLbl>
              <c:idx val="5"/>
              <c:layout>
                <c:manualLayout>
                  <c:x val="-3.5682377590682775E-2"/>
                  <c:y val="4.423169077510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1D-4154-8A7B-3D79005AB9D2}"/>
                </c:ext>
              </c:extLst>
            </c:dLbl>
            <c:dLbl>
              <c:idx val="7"/>
              <c:layout>
                <c:manualLayout>
                  <c:x val="-3.6708682039222021E-2"/>
                  <c:y val="2.0443239412656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791D-4154-8A7B-3D79005AB9D2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1D-4154-8A7B-3D79005AB9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1D-4154-8A7B-3D79005AB9D2}"/>
                </c:ext>
              </c:extLst>
            </c:dLbl>
            <c:dLbl>
              <c:idx val="3"/>
              <c:layout>
                <c:manualLayout>
                  <c:x val="1.172919369759027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1D-4154-8A7B-3D79005AB9D2}"/>
                </c:ext>
              </c:extLst>
            </c:dLbl>
            <c:dLbl>
              <c:idx val="5"/>
              <c:layout>
                <c:manualLayout>
                  <c:x val="-3.372143188057198E-2"/>
                  <c:y val="2.577082230932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1D-4154-8A7B-3D79005AB9D2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1.729810484724515</c:v>
                </c:pt>
                <c:pt idx="4">
                  <c:v>1.7994581682205291</c:v>
                </c:pt>
                <c:pt idx="5">
                  <c:v>1.8307771771017327</c:v>
                </c:pt>
                <c:pt idx="6">
                  <c:v>1.8673541566198213</c:v>
                </c:pt>
                <c:pt idx="7">
                  <c:v>1.8765372737314947</c:v>
                </c:pt>
                <c:pt idx="8">
                  <c:v>1.8665953952987644</c:v>
                </c:pt>
                <c:pt idx="9">
                  <c:v>1.7834384594163903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791D-4154-8A7B-3D79005AB9D2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1D-4154-8A7B-3D79005AB9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91D-4154-8A7B-3D79005AB9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1D-4154-8A7B-3D79005AB9D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1D-4154-8A7B-3D79005AB9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1D-4154-8A7B-3D79005AB9D2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91D-4154-8A7B-3D79005AB9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91D-4154-8A7B-3D79005AB9D2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91D-4154-8A7B-3D79005AB9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91D-4154-8A7B-3D79005AB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1.7485774962909684</c:v>
                </c:pt>
                <c:pt idx="4">
                  <c:v>1.9677075648298636</c:v>
                </c:pt>
                <c:pt idx="5">
                  <c:v>1.9849721671453551</c:v>
                </c:pt>
                <c:pt idx="6">
                  <c:v>1.9494272823770389</c:v>
                </c:pt>
                <c:pt idx="7">
                  <c:v>1.8956732646282817</c:v>
                </c:pt>
                <c:pt idx="8">
                  <c:v>1.9216056718409562</c:v>
                </c:pt>
                <c:pt idx="9">
                  <c:v>1.8176184028787903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791D-4154-8A7B-3D79005AB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.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Natural Gas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D8F4-4D04-B579-34FDC4AE1901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D8F4-4D04-B579-34FDC4AE190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D8F4-4D04-B579-34FDC4AE1901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8F4-4D04-B579-34FDC4AE19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D8F4-4D04-B579-34FDC4AE1901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D8F4-4D04-B579-34FDC4AE1901}"/>
                </c:ext>
              </c:extLst>
            </c:dLbl>
            <c:dLbl>
              <c:idx val="5"/>
              <c:layout>
                <c:manualLayout>
                  <c:x val="-3.372143188057198E-2"/>
                  <c:y val="3.3725743326375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D8F4-4D04-B579-34FDC4AE1901}"/>
                </c:ext>
              </c:extLst>
            </c:dLbl>
            <c:dLbl>
              <c:idx val="7"/>
              <c:layout>
                <c:manualLayout>
                  <c:x val="-3.5187581092770648E-2"/>
                  <c:y val="3.370030609680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3.8539813298793288</c:v>
                </c:pt>
                <c:pt idx="4">
                  <c:v>4.0084213621031042</c:v>
                </c:pt>
                <c:pt idx="5">
                  <c:v>3.9293443905777754</c:v>
                </c:pt>
                <c:pt idx="6">
                  <c:v>3.7817210505035783</c:v>
                </c:pt>
                <c:pt idx="7">
                  <c:v>3.8181950872557788</c:v>
                </c:pt>
                <c:pt idx="8">
                  <c:v>3.8414532075332462</c:v>
                </c:pt>
                <c:pt idx="9">
                  <c:v>3.5977060197807904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7-D8F4-4D04-B579-34FDC4AE1901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D8F4-4D04-B579-34FDC4AE19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D8F4-4D04-B579-34FDC4AE19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D8F4-4D04-B579-34FDC4AE19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D8F4-4D04-B579-34FDC4AE1901}"/>
                </c:ext>
              </c:extLst>
            </c:dLbl>
            <c:dLbl>
              <c:idx val="5"/>
              <c:layout>
                <c:manualLayout>
                  <c:x val="-3.3725126114807331E-2"/>
                  <c:y val="4.23852589516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D8F4-4D04-B579-34FDC4AE19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D8F4-4D04-B579-34FDC4AE1901}"/>
                </c:ext>
              </c:extLst>
            </c:dLbl>
            <c:dLbl>
              <c:idx val="7"/>
              <c:layout>
                <c:manualLayout>
                  <c:x val="-3.2427526339601595E-2"/>
                  <c:y val="5.4317754849220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8F4-4D04-B579-34FDC4AE19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8F4-4D04-B579-34FDC4AE1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3.6931908144434962</c:v>
                </c:pt>
                <c:pt idx="4">
                  <c:v>4.0131949525600481</c:v>
                </c:pt>
                <c:pt idx="5">
                  <c:v>3.9472448357174992</c:v>
                </c:pt>
                <c:pt idx="6">
                  <c:v>3.8045664477894956</c:v>
                </c:pt>
                <c:pt idx="7">
                  <c:v>3.7463092518976833</c:v>
                </c:pt>
                <c:pt idx="8">
                  <c:v>3.8424185270552758</c:v>
                </c:pt>
                <c:pt idx="9">
                  <c:v>3.6178346916099269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42-D8F4-4D04-B579-34FDC4AE1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</a:t>
                </a:r>
                <a:r>
                  <a:rPr lang="es-MX" baseline="0"/>
                  <a:t> cubic feet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Condensates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7D9-4B43-89AD-F9E4984EBE81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57D9-4B43-89AD-F9E4984EBE8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57D9-4B43-89AD-F9E4984EBE81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7D9-4B43-89AD-F9E4984EBE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143.03470628393129</c:v>
                </c:pt>
                <c:pt idx="4">
                  <c:v>131.13294254001792</c:v>
                </c:pt>
                <c:pt idx="5">
                  <c:v>92.005080432121844</c:v>
                </c:pt>
                <c:pt idx="6">
                  <c:v>62.171181314242979</c:v>
                </c:pt>
                <c:pt idx="7">
                  <c:v>53.634075255201651</c:v>
                </c:pt>
                <c:pt idx="8">
                  <c:v>51.61007388043037</c:v>
                </c:pt>
                <c:pt idx="9">
                  <c:v>46.58363077427407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7-57D9-4B43-89AD-F9E4984EBE81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7D9-4B43-89AD-F9E4984EBE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7D9-4B43-89AD-F9E4984EBE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7D9-4B43-89AD-F9E4984EBE81}"/>
                </c:ext>
              </c:extLst>
            </c:dLbl>
            <c:dLbl>
              <c:idx val="3"/>
              <c:layout>
                <c:manualLayout>
                  <c:x val="-2.440041712522311E-2"/>
                  <c:y val="-2.249776578890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7D9-4B43-89AD-F9E4984EBE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7D9-4B43-89AD-F9E4984EBE81}"/>
                </c:ext>
              </c:extLst>
            </c:dLbl>
            <c:dLbl>
              <c:idx val="5"/>
              <c:layout>
                <c:manualLayout>
                  <c:x val="-3.0180739255521862E-2"/>
                  <c:y val="-5.034025621668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7D9-4B43-89AD-F9E4984EBE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7D9-4B43-89AD-F9E4984EBE81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7D9-4B43-89AD-F9E4984EBE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7D9-4B43-89AD-F9E4984EBE81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7D9-4B43-89AD-F9E4984EB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42-57D9-4B43-89AD-F9E4984EB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</c:rich>
      </c:tx>
      <c:layout>
        <c:manualLayout>
          <c:xMode val="edge"/>
          <c:yMode val="edge"/>
          <c:x val="0.33224314941780603"/>
          <c:y val="5.2413918021178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Datos!$B$99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Datos!$C$99:$L$99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0-4C64-96D3-F58ABE4FE535}"/>
            </c:ext>
          </c:extLst>
        </c:ser>
        <c:ser>
          <c:idx val="1"/>
          <c:order val="1"/>
          <c:tx>
            <c:strRef>
              <c:f>Datos!$B$100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900-4C64-96D3-F58ABE4FE5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900-4C64-96D3-F58ABE4FE53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DFD-4916-9DCD-047C77D26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Datos!$C$100:$L$100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1.686415165592082</c:v>
                </c:pt>
                <c:pt idx="4">
                  <c:v>1.7266043635036874</c:v>
                </c:pt>
                <c:pt idx="5">
                  <c:v>1.7835510962477001</c:v>
                </c:pt>
                <c:pt idx="6">
                  <c:v>1.8672352368072498</c:v>
                </c:pt>
                <c:pt idx="7">
                  <c:v>2.0150835263734059</c:v>
                </c:pt>
                <c:pt idx="8">
                  <c:v>2.0904040809739746</c:v>
                </c:pt>
                <c:pt idx="9">
                  <c:v>2.1069265603007215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900-4C64-96D3-F58ABE4FE535}"/>
            </c:ext>
          </c:extLst>
        </c:ser>
        <c:ser>
          <c:idx val="2"/>
          <c:order val="2"/>
          <c:tx>
            <c:strRef>
              <c:f>Datos!$B$101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Datos!$C$101:$L$101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900-4C64-96D3-F58ABE4FE535}"/>
            </c:ext>
          </c:extLst>
        </c:ser>
        <c:ser>
          <c:idx val="3"/>
          <c:order val="3"/>
          <c:tx>
            <c:strRef>
              <c:f>Datos!$B$102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00-4C64-96D3-F58ABE4FE53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00-4C64-96D3-F58ABE4FE5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FD-4916-9DCD-047C77D26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Datos!$C$102:$L$102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1.6034415272333045</c:v>
                </c:pt>
                <c:pt idx="4">
                  <c:v>1.5897905263888847</c:v>
                </c:pt>
                <c:pt idx="5">
                  <c:v>1.6352363138791861</c:v>
                </c:pt>
                <c:pt idx="6">
                  <c:v>1.7018355614150218</c:v>
                </c:pt>
                <c:pt idx="7">
                  <c:v>1.81702483905103</c:v>
                </c:pt>
                <c:pt idx="8">
                  <c:v>1.8462263676069115</c:v>
                </c:pt>
                <c:pt idx="9">
                  <c:v>1.8289318408853605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900-4C64-96D3-F58ABE4FE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702985414586018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/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Datos!$C$6:$L$6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1379.0293370930881</c:v>
                </c:pt>
                <c:pt idx="4">
                  <c:v>1302.6404270585001</c:v>
                </c:pt>
                <c:pt idx="5">
                  <c:v>1254.0153734921566</c:v>
                </c:pt>
                <c:pt idx="6">
                  <c:v>1214.1070541474662</c:v>
                </c:pt>
                <c:pt idx="7">
                  <c:v>1213.5803488342906</c:v>
                </c:pt>
                <c:pt idx="8">
                  <c:v>1183.1182105324376</c:v>
                </c:pt>
                <c:pt idx="9">
                  <c:v>1119.248370745483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4-4D26-AED6-21F4926B5F5A}"/>
            </c:ext>
          </c:extLst>
        </c:ser>
        <c:ser>
          <c:idx val="1"/>
          <c:order val="1"/>
          <c:tx>
            <c:strRef>
              <c:f>Datos!$B$7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Datos!$C$7:$L$7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84.025242051516614</c:v>
                </c:pt>
                <c:pt idx="4">
                  <c:v>121.96550001594571</c:v>
                </c:pt>
                <c:pt idx="5">
                  <c:v>152.53102541060571</c:v>
                </c:pt>
                <c:pt idx="6">
                  <c:v>193.00424543903267</c:v>
                </c:pt>
                <c:pt idx="7">
                  <c:v>229.0244619502547</c:v>
                </c:pt>
                <c:pt idx="8">
                  <c:v>265.74890872184579</c:v>
                </c:pt>
                <c:pt idx="9">
                  <c:v>302.38875676679942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4-4D26-AED6-21F4926B5F5A}"/>
            </c:ext>
          </c:extLst>
        </c:ser>
        <c:ser>
          <c:idx val="2"/>
          <c:order val="2"/>
          <c:tx>
            <c:strRef>
              <c:f>Datos!$B$8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Datos!$C$8:$L$8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144.71162690164704</c:v>
                </c:pt>
                <c:pt idx="7">
                  <c:v>166.40078793834752</c:v>
                </c:pt>
                <c:pt idx="8">
                  <c:v>197.44206925613236</c:v>
                </c:pt>
                <c:pt idx="9">
                  <c:v>224.32429262024309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E4-4D26-AED6-21F4926B5F5A}"/>
            </c:ext>
          </c:extLst>
        </c:ser>
        <c:ser>
          <c:idx val="3"/>
          <c:order val="3"/>
          <c:tx>
            <c:strRef>
              <c:f>Datos!$B$9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Datos!$C$9:$L$9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115.84364507149756</c:v>
                </c:pt>
                <c:pt idx="4">
                  <c:v>187.41787494860972</c:v>
                </c:pt>
                <c:pt idx="5">
                  <c:v>255.80890226615298</c:v>
                </c:pt>
                <c:pt idx="6">
                  <c:v>315.41231031910365</c:v>
                </c:pt>
                <c:pt idx="7">
                  <c:v>406.07792765051306</c:v>
                </c:pt>
                <c:pt idx="8">
                  <c:v>444.09489246355872</c:v>
                </c:pt>
                <c:pt idx="9">
                  <c:v>460.96514016819589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E4-4D26-AED6-21F4926B5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55B24EF-F12B-4606-A341-96314EE12ED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E4-4D26-AED6-21F4926B5F5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B685323-E19B-44F8-9663-51577F7469C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E4-4D26-AED6-21F4926B5F5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5560A5A-EBD8-4078-9AA4-EEF20560F01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E4-4D26-AED6-21F4926B5F5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779998-07EC-4DA7-AEBB-B2E965B8B6A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E4-4D26-AED6-21F4926B5F5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A3A5489-689E-4DC8-921D-E3E78D7F6A9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E4-4D26-AED6-21F4926B5F5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8FA838D-EBF7-4661-89A4-F7EC2591429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E4-4D26-AED6-21F4926B5F5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B7FC7DD-6283-4F69-8F40-FF7F742310C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E4-4D26-AED6-21F4926B5F5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BA3C529-4486-4056-B290-3B7C7D18DE9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E4-4D26-AED6-21F4926B5F5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FF66446-C9ED-452E-862A-2BC07B729FA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1E4-4D26-AED6-21F4926B5F5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D76D83D-ACF9-43E0-B5BD-8534E8FAF51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1E4-4D26-AED6-21F4926B5F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Datos!$C$10:$L$10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1686.4151655920821</c:v>
                </c:pt>
                <c:pt idx="4">
                  <c:v>1726.6043635036874</c:v>
                </c:pt>
                <c:pt idx="5">
                  <c:v>1783.5510962477001</c:v>
                </c:pt>
                <c:pt idx="6">
                  <c:v>1867.2352368072497</c:v>
                </c:pt>
                <c:pt idx="7">
                  <c:v>2015.0835263734061</c:v>
                </c:pt>
                <c:pt idx="8">
                  <c:v>2090.4040809739745</c:v>
                </c:pt>
                <c:pt idx="9">
                  <c:v>2106.9265603007216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Datos!$C$11:$L$11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1.64 M </c:v>
                  </c:pt>
                  <c:pt idx="3">
                    <c:v> 1.69 M </c:v>
                  </c:pt>
                  <c:pt idx="4">
                    <c:v> 1.73 M </c:v>
                  </c:pt>
                  <c:pt idx="5">
                    <c:v> 1.78 M </c:v>
                  </c:pt>
                  <c:pt idx="6">
                    <c:v> 1.87 M </c:v>
                  </c:pt>
                  <c:pt idx="7">
                    <c:v> 2.02 M </c:v>
                  </c:pt>
                  <c:pt idx="8">
                    <c:v> 2.09 M </c:v>
                  </c:pt>
                  <c:pt idx="9">
                    <c:v> 2.11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A1E4-4D26-AED6-21F4926B5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Datos!$B$14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Datos!$C$14:$L$14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1359.1921497976041</c:v>
                </c:pt>
                <c:pt idx="4">
                  <c:v>1288.7554674848222</c:v>
                </c:pt>
                <c:pt idx="5">
                  <c:v>1240.9709013489112</c:v>
                </c:pt>
                <c:pt idx="6">
                  <c:v>1200.5320181617183</c:v>
                </c:pt>
                <c:pt idx="7">
                  <c:v>1180.8074610429537</c:v>
                </c:pt>
                <c:pt idx="8">
                  <c:v>1146.1673876259717</c:v>
                </c:pt>
                <c:pt idx="9">
                  <c:v>1088.9226678603961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5-45E3-8842-7DC335F66CA8}"/>
            </c:ext>
          </c:extLst>
        </c:ser>
        <c:ser>
          <c:idx val="1"/>
          <c:order val="1"/>
          <c:tx>
            <c:strRef>
              <c:f>Datos!$B$15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Datos!$C$15:$L$15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80.830028705235279</c:v>
                </c:pt>
                <c:pt idx="4">
                  <c:v>109.48578117185309</c:v>
                </c:pt>
                <c:pt idx="5">
                  <c:v>131.88940308434621</c:v>
                </c:pt>
                <c:pt idx="6">
                  <c:v>157.71468490170594</c:v>
                </c:pt>
                <c:pt idx="7">
                  <c:v>190.49895751780664</c:v>
                </c:pt>
                <c:pt idx="8">
                  <c:v>221.35972629938885</c:v>
                </c:pt>
                <c:pt idx="9">
                  <c:v>257.43011669128185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5-45E3-8842-7DC335F66CA8}"/>
            </c:ext>
          </c:extLst>
        </c:ser>
        <c:ser>
          <c:idx val="2"/>
          <c:order val="2"/>
          <c:tx>
            <c:strRef>
              <c:f>Datos!$B$16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Datos!$C$16:$L$16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142.14064008848754</c:v>
                </c:pt>
                <c:pt idx="7">
                  <c:v>154.93499087371444</c:v>
                </c:pt>
                <c:pt idx="8">
                  <c:v>168.433431584061</c:v>
                </c:pt>
                <c:pt idx="9">
                  <c:v>173.02125104156755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5-45E3-8842-7DC335F66CA8}"/>
            </c:ext>
          </c:extLst>
        </c:ser>
        <c:ser>
          <c:idx val="3"/>
          <c:order val="3"/>
          <c:tx>
            <c:strRef>
              <c:f>Datos!$B$17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Datos!$C$17:$L$17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103.75228796869413</c:v>
                </c:pt>
                <c:pt idx="4">
                  <c:v>171.80189839379113</c:v>
                </c:pt>
                <c:pt idx="5">
                  <c:v>240.96593655595021</c:v>
                </c:pt>
                <c:pt idx="6">
                  <c:v>295.3623214090378</c:v>
                </c:pt>
                <c:pt idx="7">
                  <c:v>373.49757548858082</c:v>
                </c:pt>
                <c:pt idx="8">
                  <c:v>392.47843343814327</c:v>
                </c:pt>
                <c:pt idx="9">
                  <c:v>388.95097780713178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5-45E3-8842-7DC335F66C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Datos!$B$18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2F75CA0-BD60-4D13-9634-AEBE0B04877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FC5-45E3-8842-7DC335F66C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70A47B9-4B18-458E-AFC5-93535726F57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FC5-45E3-8842-7DC335F66C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3113FB5-4216-47D5-8F0F-E73C70E9716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FC5-45E3-8842-7DC335F66C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9C9EF9F-14A6-4641-BAC4-D779ABC1851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FC5-45E3-8842-7DC335F66C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7C36CA8-6473-4B55-98F5-C43DE05ED77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FC5-45E3-8842-7DC335F66C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B008370-CE8B-418C-AE09-DCFE21A7E35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FC5-45E3-8842-7DC335F66C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989F7A-707B-4D99-B069-697E7CA9F4D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FC5-45E3-8842-7DC335F66C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6C1661-588F-42DD-B879-D2840925C07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FC5-45E3-8842-7DC335F66CA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826F985-DEBB-4883-B77D-D6005B48802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FC5-45E3-8842-7DC335F66CA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7564E02-86C0-4687-B811-83C7571FA0C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FC5-45E3-8842-7DC335F66C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Datos!$C$18:$L$18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1651.2914078475133</c:v>
                </c:pt>
                <c:pt idx="4">
                  <c:v>1684.6237085310984</c:v>
                </c:pt>
                <c:pt idx="5">
                  <c:v>1735.0220360679925</c:v>
                </c:pt>
                <c:pt idx="6">
                  <c:v>1795.7496645609497</c:v>
                </c:pt>
                <c:pt idx="7">
                  <c:v>1899.7389849230558</c:v>
                </c:pt>
                <c:pt idx="8">
                  <c:v>1928.4389789475649</c:v>
                </c:pt>
                <c:pt idx="9">
                  <c:v>1908.3250134003772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Datos!$C$19:$L$19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1.64 M </c:v>
                  </c:pt>
                  <c:pt idx="3">
                    <c:v> 1.65 M </c:v>
                  </c:pt>
                  <c:pt idx="4">
                    <c:v> 1.68 M </c:v>
                  </c:pt>
                  <c:pt idx="5">
                    <c:v> 1.74 M </c:v>
                  </c:pt>
                  <c:pt idx="6">
                    <c:v> 1.8 M </c:v>
                  </c:pt>
                  <c:pt idx="7">
                    <c:v> 1.9 M </c:v>
                  </c:pt>
                  <c:pt idx="8">
                    <c:v> 1.93 M </c:v>
                  </c:pt>
                  <c:pt idx="9">
                    <c:v> 1.91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CFC5-45E3-8842-7DC335F66C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Oil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3957389547879996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Datos!$B$22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Datos!$C$22:$L$22</c:f>
              <c:numCache>
                <c:formatCode>_-* #,##0_-;\-* #,##0_-;_-* "-"??_-;_-@_-</c:formatCode>
                <c:ptCount val="10"/>
                <c:pt idx="0">
                  <c:v>1533.8499030134328</c:v>
                </c:pt>
                <c:pt idx="1">
                  <c:v>1495.6796163149124</c:v>
                </c:pt>
                <c:pt idx="2">
                  <c:v>1425.9139495262223</c:v>
                </c:pt>
                <c:pt idx="3">
                  <c:v>1349.1652439705369</c:v>
                </c:pt>
                <c:pt idx="4">
                  <c:v>1241.0084562301522</c:v>
                </c:pt>
                <c:pt idx="5">
                  <c:v>1195.8977625112223</c:v>
                </c:pt>
                <c:pt idx="6">
                  <c:v>1173.9628788064701</c:v>
                </c:pt>
                <c:pt idx="7">
                  <c:v>1179.6478560076414</c:v>
                </c:pt>
                <c:pt idx="8">
                  <c:v>1142.7652924253714</c:v>
                </c:pt>
                <c:pt idx="9">
                  <c:v>1083.7633025239579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E-4755-AFDF-5974FAF0FBF3}"/>
            </c:ext>
          </c:extLst>
        </c:ser>
        <c:ser>
          <c:idx val="1"/>
          <c:order val="1"/>
          <c:tx>
            <c:strRef>
              <c:f>Datos!$B$23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Datos!$C$23:$L$23</c:f>
              <c:numCache>
                <c:formatCode>_-* #,##0_-;\-* #,##0_-;_-* "-"??_-;_-@_-</c:formatCode>
                <c:ptCount val="10"/>
                <c:pt idx="0">
                  <c:v>11.575096986567122</c:v>
                </c:pt>
                <c:pt idx="1">
                  <c:v>32.176383685087671</c:v>
                </c:pt>
                <c:pt idx="2">
                  <c:v>43.507050473777774</c:v>
                </c:pt>
                <c:pt idx="3">
                  <c:v>55.098411020897181</c:v>
                </c:pt>
                <c:pt idx="4">
                  <c:v>78.015586839128218</c:v>
                </c:pt>
                <c:pt idx="5">
                  <c:v>94.987246096415802</c:v>
                </c:pt>
                <c:pt idx="6">
                  <c:v>116.42460455678831</c:v>
                </c:pt>
                <c:pt idx="7">
                  <c:v>147.67095291978421</c:v>
                </c:pt>
                <c:pt idx="8">
                  <c:v>179.67096204773182</c:v>
                </c:pt>
                <c:pt idx="9">
                  <c:v>217.84731347869132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E-4755-AFDF-5974FAF0FBF3}"/>
            </c:ext>
          </c:extLst>
        </c:ser>
        <c:ser>
          <c:idx val="2"/>
          <c:order val="2"/>
          <c:tx>
            <c:strRef>
              <c:f>Datos!$B$24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Datos!$C$24:$L$24</c:f>
              <c:numCache>
                <c:formatCode>_-* #,##0_-;\-* #,##0_-;_-* "-"??_-;_-@_-</c:formatCode>
                <c:ptCount val="10"/>
                <c:pt idx="0">
                  <c:v>82.004000000000133</c:v>
                </c:pt>
                <c:pt idx="1">
                  <c:v>92.627999999999929</c:v>
                </c:pt>
                <c:pt idx="2">
                  <c:v>96.508000000000038</c:v>
                </c:pt>
                <c:pt idx="3">
                  <c:v>107.5169413759798</c:v>
                </c:pt>
                <c:pt idx="4">
                  <c:v>114.58056148063176</c:v>
                </c:pt>
                <c:pt idx="5">
                  <c:v>121.1957950787849</c:v>
                </c:pt>
                <c:pt idx="6">
                  <c:v>142.14064008848754</c:v>
                </c:pt>
                <c:pt idx="7">
                  <c:v>154.93499087371444</c:v>
                </c:pt>
                <c:pt idx="8">
                  <c:v>168.433431584061</c:v>
                </c:pt>
                <c:pt idx="9">
                  <c:v>173.02125104156755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CE-4755-AFDF-5974FAF0FBF3}"/>
            </c:ext>
          </c:extLst>
        </c:ser>
        <c:ser>
          <c:idx val="3"/>
          <c:order val="3"/>
          <c:tx>
            <c:strRef>
              <c:f>Datos!$B$25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Datos!$C$25:$L$25</c:f>
              <c:numCache>
                <c:formatCode>_-* #,##0_-;\-* #,##0_-;_-* "-"??_-;_-@_-</c:formatCode>
                <c:ptCount val="10"/>
                <c:pt idx="0">
                  <c:v>35.613999999999862</c:v>
                </c:pt>
                <c:pt idx="1">
                  <c:v>44.224000000000075</c:v>
                </c:pt>
                <c:pt idx="2">
                  <c:v>71.276999999999958</c:v>
                </c:pt>
                <c:pt idx="3">
                  <c:v>91.660930865890691</c:v>
                </c:pt>
                <c:pt idx="4">
                  <c:v>156.18592183897255</c:v>
                </c:pt>
                <c:pt idx="5">
                  <c:v>223.15551019276307</c:v>
                </c:pt>
                <c:pt idx="6">
                  <c:v>269.30743796327567</c:v>
                </c:pt>
                <c:pt idx="7">
                  <c:v>334.77103924988978</c:v>
                </c:pt>
                <c:pt idx="8">
                  <c:v>355.35668154974735</c:v>
                </c:pt>
                <c:pt idx="9">
                  <c:v>354.29997384114353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CE-4755-AFDF-5974FAF0F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Datos!$B$26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E586D5E-9B8F-4F17-A1D9-366230998DA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CCE-4755-AFDF-5974FAF0FBF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7D5A4D3-7787-44CA-8DEA-75DAE4CBE31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CCE-4755-AFDF-5974FAF0FBF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21C8AF2-4AAC-4AF1-A371-6C18D8F43BB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CCE-4755-AFDF-5974FAF0FBF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A1A3DD7-DB08-460E-9E0A-F301DB62B42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CCE-4755-AFDF-5974FAF0FBF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79E094B-42B6-48BC-9503-BB485C44F57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CCE-4755-AFDF-5974FAF0FBF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7355302-040D-4EFE-8566-B8199DB0476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CCE-4755-AFDF-5974FAF0FBF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D1E999-7254-454D-8140-E5155A2A9A1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CCE-4755-AFDF-5974FAF0FBF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8E96EB0-105B-4BB9-BE6E-844B001DCCB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CCE-4755-AFDF-5974FAF0FBF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AA34474-E549-4807-815F-926C289C77F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CCE-4755-AFDF-5974FAF0FBF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5D10D9F-8DDC-4337-AF6B-32C0F661598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CCE-4755-AFDF-5974FAF0F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Datos!$C$26:$L$26</c:f>
              <c:numCache>
                <c:formatCode>_-* #,##0_-;\-* #,##0_-;_-* "-"??_-;_-@_-</c:formatCode>
                <c:ptCount val="10"/>
                <c:pt idx="0">
                  <c:v>1663.0429999999999</c:v>
                </c:pt>
                <c:pt idx="1">
                  <c:v>1664.7080000000003</c:v>
                </c:pt>
                <c:pt idx="2">
                  <c:v>1637.2060000000001</c:v>
                </c:pt>
                <c:pt idx="3">
                  <c:v>1603.4415272333044</c:v>
                </c:pt>
                <c:pt idx="4">
                  <c:v>1589.7905263888847</c:v>
                </c:pt>
                <c:pt idx="5">
                  <c:v>1635.2363138791861</c:v>
                </c:pt>
                <c:pt idx="6">
                  <c:v>1701.8355614150219</c:v>
                </c:pt>
                <c:pt idx="7">
                  <c:v>1817.0248390510299</c:v>
                </c:pt>
                <c:pt idx="8">
                  <c:v>1846.2263676069115</c:v>
                </c:pt>
                <c:pt idx="9">
                  <c:v>1828.9318408853605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Datos!$C$27:$L$27</c15:f>
                <c15:dlblRangeCache>
                  <c:ptCount val="10"/>
                  <c:pt idx="0">
                    <c:v> 1.66 M </c:v>
                  </c:pt>
                  <c:pt idx="1">
                    <c:v> 1.66 M </c:v>
                  </c:pt>
                  <c:pt idx="2">
                    <c:v> 1.64 M </c:v>
                  </c:pt>
                  <c:pt idx="3">
                    <c:v> 1.6 M </c:v>
                  </c:pt>
                  <c:pt idx="4">
                    <c:v> 1.59 M </c:v>
                  </c:pt>
                  <c:pt idx="5">
                    <c:v> 1.64 M </c:v>
                  </c:pt>
                  <c:pt idx="6">
                    <c:v> 1.7 M </c:v>
                  </c:pt>
                  <c:pt idx="7">
                    <c:v> 1.82 M </c:v>
                  </c:pt>
                  <c:pt idx="8">
                    <c:v> 1.85 M </c:v>
                  </c:pt>
                  <c:pt idx="9">
                    <c:v> 1.83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CCE-4755-AFDF-5974FAF0F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Oil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Datos!$B$167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Datos!$C$167:$L$167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9-42D7-82EB-28535CEA1611}"/>
            </c:ext>
          </c:extLst>
        </c:ser>
        <c:ser>
          <c:idx val="1"/>
          <c:order val="1"/>
          <c:tx>
            <c:strRef>
              <c:f>Datos!$B$168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C29-42D7-82EB-28535CEA161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C29-42D7-82EB-28535CEA1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9-42D7-82EB-28535CEA1611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9-42D7-82EB-28535CEA1611}"/>
                </c:ext>
              </c:extLst>
            </c:dLbl>
            <c:dLbl>
              <c:idx val="5"/>
              <c:layout>
                <c:manualLayout>
                  <c:x val="-3.1285794106127918E-2"/>
                  <c:y val="2.6053537476472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9-42D7-82EB-28535CEA1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Datos!$C$168:$L$168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1.6512914078475132</c:v>
                </c:pt>
                <c:pt idx="4">
                  <c:v>1.6846237085310984</c:v>
                </c:pt>
                <c:pt idx="5">
                  <c:v>1.7350220360679924</c:v>
                </c:pt>
                <c:pt idx="6">
                  <c:v>1.7957496645609496</c:v>
                </c:pt>
                <c:pt idx="7">
                  <c:v>1.8997389849230557</c:v>
                </c:pt>
                <c:pt idx="8">
                  <c:v>1.9284389789475649</c:v>
                </c:pt>
                <c:pt idx="9">
                  <c:v>1.9083250134003773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3C29-42D7-82EB-28535CEA1611}"/>
            </c:ext>
          </c:extLst>
        </c:ser>
        <c:ser>
          <c:idx val="2"/>
          <c:order val="2"/>
          <c:tx>
            <c:strRef>
              <c:f>Datos!$B$169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29-42D7-82EB-28535CEA16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9-42D7-82EB-28535CEA16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9-42D7-82EB-28535CEA1611}"/>
                </c:ext>
              </c:extLst>
            </c:dLbl>
            <c:dLbl>
              <c:idx val="3"/>
              <c:layout>
                <c:manualLayout>
                  <c:x val="-3.1374564498754851E-2"/>
                  <c:y val="1.8813171080887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29-42D7-82EB-28535CEA1611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29-42D7-82EB-28535CEA1611}"/>
                </c:ext>
              </c:extLst>
            </c:dLbl>
            <c:dLbl>
              <c:idx val="7"/>
              <c:layout>
                <c:manualLayout>
                  <c:x val="-3.2324056226814786E-2"/>
                  <c:y val="3.901519128290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C29-42D7-82EB-28535CEA1611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D-4308-8916-12E0FF6C8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Datos!$C$169:$L$169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1.729810484724515</c:v>
                </c:pt>
                <c:pt idx="4">
                  <c:v>1.7994581682205291</c:v>
                </c:pt>
                <c:pt idx="5">
                  <c:v>1.8307771771017327</c:v>
                </c:pt>
                <c:pt idx="6">
                  <c:v>1.8673541566198213</c:v>
                </c:pt>
                <c:pt idx="7">
                  <c:v>1.8765372737314947</c:v>
                </c:pt>
                <c:pt idx="8">
                  <c:v>1.8665953952987644</c:v>
                </c:pt>
                <c:pt idx="9">
                  <c:v>1.7834384594163903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3C29-42D7-82EB-28535CEA1611}"/>
            </c:ext>
          </c:extLst>
        </c:ser>
        <c:ser>
          <c:idx val="3"/>
          <c:order val="3"/>
          <c:tx>
            <c:strRef>
              <c:f>Datos!$B$170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29-42D7-82EB-28535CEA16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C29-42D7-82EB-28535CEA161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C29-42D7-82EB-28535CEA1611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C29-42D7-82EB-28535CEA16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C29-42D7-82EB-28535CEA1611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C29-42D7-82EB-28535CEA16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C29-42D7-82EB-28535CEA1611}"/>
                </c:ext>
              </c:extLst>
            </c:dLbl>
            <c:dLbl>
              <c:idx val="7"/>
              <c:layout>
                <c:manualLayout>
                  <c:x val="-3.2291032435713588E-2"/>
                  <c:y val="2.285357512129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C29-42D7-82EB-28535CEA16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C29-42D7-82EB-28535CEA1611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0-4CA1-A4EC-832BC1CD7B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Datos!$C$170:$L$170</c:f>
              <c:numCache>
                <c:formatCode>_(* #,##0.00_);_(* \(#,##0.00\);_(* "-"??_);_(@_)</c:formatCode>
                <c:ptCount val="10"/>
                <c:pt idx="0">
                  <c:v>1.6630429999999998</c:v>
                </c:pt>
                <c:pt idx="1">
                  <c:v>1.6647080000000003</c:v>
                </c:pt>
                <c:pt idx="2">
                  <c:v>1.6372060000000002</c:v>
                </c:pt>
                <c:pt idx="3">
                  <c:v>1.7485774962909684</c:v>
                </c:pt>
                <c:pt idx="4">
                  <c:v>1.9677075648298636</c:v>
                </c:pt>
                <c:pt idx="5">
                  <c:v>1.9849721671453551</c:v>
                </c:pt>
                <c:pt idx="6">
                  <c:v>1.9494272823770389</c:v>
                </c:pt>
                <c:pt idx="7">
                  <c:v>1.8956732646282817</c:v>
                </c:pt>
                <c:pt idx="8">
                  <c:v>1.9216056718409562</c:v>
                </c:pt>
                <c:pt idx="9">
                  <c:v>1.8176184028787903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E-3C29-42D7-82EB-28535CEA16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.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</c:rich>
      </c:tx>
      <c:layout>
        <c:manualLayout>
          <c:xMode val="edge"/>
          <c:yMode val="edge"/>
          <c:x val="0.30878476202262556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Datos!$B$107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Datos!$C$107:$L$107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C-4184-AD36-D794B6C47DDE}"/>
            </c:ext>
          </c:extLst>
        </c:ser>
        <c:ser>
          <c:idx val="1"/>
          <c:order val="1"/>
          <c:tx>
            <c:strRef>
              <c:f>Datos!$B$108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8CC-4184-AD36-D794B6C47DD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8CC-4184-AD36-D794B6C47DD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4DB-4333-A3E2-FEFA09641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Datos!$C$108:$L$108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4.0643645812920743</c:v>
                </c:pt>
                <c:pt idx="4">
                  <c:v>4.1654483024836271</c:v>
                </c:pt>
                <c:pt idx="5">
                  <c:v>4.5033089215778315</c:v>
                </c:pt>
                <c:pt idx="6">
                  <c:v>4.8177105326444911</c:v>
                </c:pt>
                <c:pt idx="7">
                  <c:v>4.9498277171270937</c:v>
                </c:pt>
                <c:pt idx="8">
                  <c:v>4.7339830884176637</c:v>
                </c:pt>
                <c:pt idx="9">
                  <c:v>4.566622380040724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8CC-4184-AD36-D794B6C47DDE}"/>
            </c:ext>
          </c:extLst>
        </c:ser>
        <c:ser>
          <c:idx val="2"/>
          <c:order val="2"/>
          <c:tx>
            <c:strRef>
              <c:f>Datos!$B$109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Datos!$C$109:$L$109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CC-4184-AD36-D794B6C47DDE}"/>
            </c:ext>
          </c:extLst>
        </c:ser>
        <c:ser>
          <c:idx val="3"/>
          <c:order val="3"/>
          <c:tx>
            <c:strRef>
              <c:f>Datos!$B$110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C-4184-AD36-D794B6C47D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C-4184-AD36-D794B6C47D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DB-4333-A3E2-FEFA09641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Datos!$C$110:$L$110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3.7774007610637237</c:v>
                </c:pt>
                <c:pt idx="4">
                  <c:v>3.7687815758239114</c:v>
                </c:pt>
                <c:pt idx="5">
                  <c:v>3.8807415204590661</c:v>
                </c:pt>
                <c:pt idx="6">
                  <c:v>3.9184941149594352</c:v>
                </c:pt>
                <c:pt idx="7">
                  <c:v>3.899589038680173</c:v>
                </c:pt>
                <c:pt idx="8">
                  <c:v>3.6476046912757649</c:v>
                </c:pt>
                <c:pt idx="9">
                  <c:v>3.409360914427555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8CC-4184-AD36-D794B6C47D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 cubic feet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84960033580589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3547.1082938407358</c:v>
                </c:pt>
                <c:pt idx="4">
                  <c:v>3441.9618630623595</c:v>
                </c:pt>
                <c:pt idx="5">
                  <c:v>3583.933979755589</c:v>
                </c:pt>
                <c:pt idx="6">
                  <c:v>3726.7754690090906</c:v>
                </c:pt>
                <c:pt idx="7">
                  <c:v>3737.5363091653312</c:v>
                </c:pt>
                <c:pt idx="8">
                  <c:v>3487.403526615577</c:v>
                </c:pt>
                <c:pt idx="9">
                  <c:v>3322.9160453442182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F6-49D0-BFE8-553F293F9B8D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183.3559853573521</c:v>
                </c:pt>
                <c:pt idx="4">
                  <c:v>313.44490423354034</c:v>
                </c:pt>
                <c:pt idx="5">
                  <c:v>452.70725587054221</c:v>
                </c:pt>
                <c:pt idx="6">
                  <c:v>559.09059607111396</c:v>
                </c:pt>
                <c:pt idx="7">
                  <c:v>576.68271341047682</c:v>
                </c:pt>
                <c:pt idx="8">
                  <c:v>548.8383106549378</c:v>
                </c:pt>
                <c:pt idx="9">
                  <c:v>505.71351440626643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F6-49D0-BFE8-553F293F9B8D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115.72782261522821</c:v>
                </c:pt>
                <c:pt idx="7">
                  <c:v>131.73439852864706</c:v>
                </c:pt>
                <c:pt idx="8">
                  <c:v>155.35215007227239</c:v>
                </c:pt>
                <c:pt idx="9">
                  <c:v>179.85446250749305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F6-49D0-BFE8-553F293F9B8D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238.08779182542156</c:v>
                </c:pt>
                <c:pt idx="4">
                  <c:v>315.32387572437062</c:v>
                </c:pt>
                <c:pt idx="5">
                  <c:v>370.00102072437494</c:v>
                </c:pt>
                <c:pt idx="6">
                  <c:v>416.11664494905767</c:v>
                </c:pt>
                <c:pt idx="7">
                  <c:v>503.8742960226387</c:v>
                </c:pt>
                <c:pt idx="8">
                  <c:v>542.38910107487629</c:v>
                </c:pt>
                <c:pt idx="9">
                  <c:v>558.1383577827462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4064.364581292074</c:v>
                </c:pt>
                <c:pt idx="4">
                  <c:v>4165.4483024836272</c:v>
                </c:pt>
                <c:pt idx="5">
                  <c:v>4503.3089215778318</c:v>
                </c:pt>
                <c:pt idx="6">
                  <c:v>4817.7105326444907</c:v>
                </c:pt>
                <c:pt idx="7">
                  <c:v>4949.8277171270938</c:v>
                </c:pt>
                <c:pt idx="8">
                  <c:v>4733.9830884176636</c:v>
                </c:pt>
                <c:pt idx="9">
                  <c:v>4566.6223800407242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F6-49D0-BFE8-553F293F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Datos!$B$36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Datos!$C$36:$L$36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3547.1082938407358</c:v>
                </c:pt>
                <c:pt idx="4">
                  <c:v>3441.9618630623595</c:v>
                </c:pt>
                <c:pt idx="5">
                  <c:v>3583.933979755589</c:v>
                </c:pt>
                <c:pt idx="6">
                  <c:v>3726.7754690090906</c:v>
                </c:pt>
                <c:pt idx="7">
                  <c:v>3737.5363091653312</c:v>
                </c:pt>
                <c:pt idx="8">
                  <c:v>3487.403526615577</c:v>
                </c:pt>
                <c:pt idx="9">
                  <c:v>3322.9160453442182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F-45AD-B42B-5CB7E0D9DFDA}"/>
            </c:ext>
          </c:extLst>
        </c:ser>
        <c:ser>
          <c:idx val="1"/>
          <c:order val="1"/>
          <c:tx>
            <c:strRef>
              <c:f>Datos!$B$37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Datos!$C$37:$L$37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183.3559853573521</c:v>
                </c:pt>
                <c:pt idx="4">
                  <c:v>313.44490423354034</c:v>
                </c:pt>
                <c:pt idx="5">
                  <c:v>452.70725587054221</c:v>
                </c:pt>
                <c:pt idx="6">
                  <c:v>559.09059607111396</c:v>
                </c:pt>
                <c:pt idx="7">
                  <c:v>576.68271341047682</c:v>
                </c:pt>
                <c:pt idx="8">
                  <c:v>548.8383106549378</c:v>
                </c:pt>
                <c:pt idx="9">
                  <c:v>505.71351440626643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4F-45AD-B42B-5CB7E0D9DFDA}"/>
            </c:ext>
          </c:extLst>
        </c:ser>
        <c:ser>
          <c:idx val="2"/>
          <c:order val="2"/>
          <c:tx>
            <c:strRef>
              <c:f>Datos!$B$38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Datos!$C$38:$L$38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115.72782261522821</c:v>
                </c:pt>
                <c:pt idx="7">
                  <c:v>131.73439852864706</c:v>
                </c:pt>
                <c:pt idx="8">
                  <c:v>155.35215007227239</c:v>
                </c:pt>
                <c:pt idx="9">
                  <c:v>179.85446250749305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4F-45AD-B42B-5CB7E0D9DFDA}"/>
            </c:ext>
          </c:extLst>
        </c:ser>
        <c:ser>
          <c:idx val="3"/>
          <c:order val="3"/>
          <c:tx>
            <c:strRef>
              <c:f>Datos!$B$39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Datos!$C$39:$L$39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238.08779182542156</c:v>
                </c:pt>
                <c:pt idx="4">
                  <c:v>315.32387572437062</c:v>
                </c:pt>
                <c:pt idx="5">
                  <c:v>370.00102072437494</c:v>
                </c:pt>
                <c:pt idx="6">
                  <c:v>416.11664494905767</c:v>
                </c:pt>
                <c:pt idx="7">
                  <c:v>503.8742960226387</c:v>
                </c:pt>
                <c:pt idx="8">
                  <c:v>542.38910107487629</c:v>
                </c:pt>
                <c:pt idx="9">
                  <c:v>558.1383577827462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4F-45AD-B42B-5CB7E0D9D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2E4B5A6-BC2F-408F-9936-4DA2C2AA34B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94F-45AD-B42B-5CB7E0D9DF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5DF62B0-C4EC-4EBC-AF72-90D951710D9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4F-45AD-B42B-5CB7E0D9DF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51D7160-4227-4869-AECF-FD891A98382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4F-45AD-B42B-5CB7E0D9DF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C5C1A8-ABA9-47A6-817A-12CC5CFA137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94F-45AD-B42B-5CB7E0D9DFD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2EE4040-8025-4F5B-9ECC-96A3C23E74A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94F-45AD-B42B-5CB7E0D9DFD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0D2042D-A580-4779-9349-0795993DC99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94F-45AD-B42B-5CB7E0D9DFD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7087581-BEEB-49E4-A7DB-9932AB9E400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94F-45AD-B42B-5CB7E0D9DFD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1AB295D-5E4D-4946-8037-11DE4629C7C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94F-45AD-B42B-5CB7E0D9DFD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8F26801-FD75-4089-BEC4-E01FC670663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94F-45AD-B42B-5CB7E0D9DFD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853BFD0-4115-4D8E-96B9-99BFEC01EDD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94F-45AD-B42B-5CB7E0D9D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Datos!$C$40:$L$40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4064.364581292074</c:v>
                </c:pt>
                <c:pt idx="4">
                  <c:v>4165.4483024836272</c:v>
                </c:pt>
                <c:pt idx="5">
                  <c:v>4503.3089215778318</c:v>
                </c:pt>
                <c:pt idx="6">
                  <c:v>4817.7105326444907</c:v>
                </c:pt>
                <c:pt idx="7">
                  <c:v>4949.8277171270938</c:v>
                </c:pt>
                <c:pt idx="8">
                  <c:v>4733.9830884176636</c:v>
                </c:pt>
                <c:pt idx="9">
                  <c:v>4566.6223800407242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Datos!$C$41:$L$41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 B </c:v>
                  </c:pt>
                  <c:pt idx="3">
                    <c:v> 4.06 B </c:v>
                  </c:pt>
                  <c:pt idx="4">
                    <c:v> 4.17 B </c:v>
                  </c:pt>
                  <c:pt idx="5">
                    <c:v> 4.5 B </c:v>
                  </c:pt>
                  <c:pt idx="6">
                    <c:v> 4.82 B </c:v>
                  </c:pt>
                  <c:pt idx="7">
                    <c:v> 4.95 B </c:v>
                  </c:pt>
                  <c:pt idx="8">
                    <c:v> 4.73 B </c:v>
                  </c:pt>
                  <c:pt idx="9">
                    <c:v> 4.57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94F-45AD-B42B-5CB7E0D9D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3483.4888976939051</c:v>
                </c:pt>
                <c:pt idx="4">
                  <c:v>3274.312532939422</c:v>
                </c:pt>
                <c:pt idx="5">
                  <c:v>3299.8364731655724</c:v>
                </c:pt>
                <c:pt idx="6">
                  <c:v>3324.1217455443029</c:v>
                </c:pt>
                <c:pt idx="7">
                  <c:v>3255.9089046602435</c:v>
                </c:pt>
                <c:pt idx="8">
                  <c:v>2983.6376772463123</c:v>
                </c:pt>
                <c:pt idx="9">
                  <c:v>2789.0801829062539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8-4F0B-9778-98477B85F124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173.7636536004369</c:v>
                </c:pt>
                <c:pt idx="4">
                  <c:v>255.45649450573777</c:v>
                </c:pt>
                <c:pt idx="5">
                  <c:v>329.32224075666488</c:v>
                </c:pt>
                <c:pt idx="6">
                  <c:v>380.1625192347442</c:v>
                </c:pt>
                <c:pt idx="7">
                  <c:v>404.1568956547805</c:v>
                </c:pt>
                <c:pt idx="8">
                  <c:v>367.44660137797098</c:v>
                </c:pt>
                <c:pt idx="9">
                  <c:v>323.73884745853559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8-4F0B-9778-98477B85F124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112.25125296432732</c:v>
                </c:pt>
                <c:pt idx="7">
                  <c:v>116.7987992383558</c:v>
                </c:pt>
                <c:pt idx="8">
                  <c:v>123.30219625883905</c:v>
                </c:pt>
                <c:pt idx="9">
                  <c:v>127.8872740545963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8-4F0B-9778-98477B85F124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223.87108362522309</c:v>
                </c:pt>
                <c:pt idx="4">
                  <c:v>299.05269199500873</c:v>
                </c:pt>
                <c:pt idx="5">
                  <c:v>355.817925809543</c:v>
                </c:pt>
                <c:pt idx="6">
                  <c:v>380.42515540981731</c:v>
                </c:pt>
                <c:pt idx="7">
                  <c:v>462.22224641484746</c:v>
                </c:pt>
                <c:pt idx="8">
                  <c:v>462.76218596246758</c:v>
                </c:pt>
                <c:pt idx="9">
                  <c:v>452.4544333295234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8-4F0B-9778-98477B85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9A2236FB-288E-4623-9D4B-844291A4715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A18-4F0B-9778-98477B85F1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B4A452-F2F7-4925-87DB-7D42F24965E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A18-4F0B-9778-98477B85F1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072D90F-3EEE-49B3-9C79-BD84BC1811B6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A18-4F0B-9778-98477B85F1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9146A5-3DA8-4337-A1D0-D2EC384913C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A18-4F0B-9778-98477B85F1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25D811-C26F-42F9-A168-51AA84568E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A18-4F0B-9778-98477B85F1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51C43FE-DC02-4DAA-9788-25D33A72DA2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18-4F0B-9778-98477B85F1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06EF807-7203-4B15-B514-AEFD8AF690D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A18-4F0B-9778-98477B85F12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9A862AC-1FAD-47B1-B9AC-E1D694CAFC0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A18-4F0B-9778-98477B85F12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7D3AD85-07F2-4467-8C48-7E504D406E5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A18-4F0B-9778-98477B85F12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F725E9D-29F4-4363-B788-2BEACBEC011E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A18-4F0B-9778-98477B85F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3976.93614518813</c:v>
                </c:pt>
                <c:pt idx="4">
                  <c:v>3923.5393789035256</c:v>
                </c:pt>
                <c:pt idx="5">
                  <c:v>4081.6433049591055</c:v>
                </c:pt>
                <c:pt idx="6">
                  <c:v>4196.9606731531912</c:v>
                </c:pt>
                <c:pt idx="7">
                  <c:v>4239.086845968227</c:v>
                </c:pt>
                <c:pt idx="8">
                  <c:v>3937.1486608455898</c:v>
                </c:pt>
                <c:pt idx="9">
                  <c:v>3693.160737748909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Datos!$C$49:$L$49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 B </c:v>
                  </c:pt>
                  <c:pt idx="3">
                    <c:v> 3.98 B </c:v>
                  </c:pt>
                  <c:pt idx="4">
                    <c:v> 3.92 B </c:v>
                  </c:pt>
                  <c:pt idx="5">
                    <c:v> 4.08 B </c:v>
                  </c:pt>
                  <c:pt idx="6">
                    <c:v> 4.2 B </c:v>
                  </c:pt>
                  <c:pt idx="7">
                    <c:v> 4.24 B </c:v>
                  </c:pt>
                  <c:pt idx="8">
                    <c:v> 3.94 B </c:v>
                  </c:pt>
                  <c:pt idx="9">
                    <c:v> 3.69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BA18-4F0B-9778-98477B85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Natural Gas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30585246359822804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3402.6074576228584</c:v>
                </c:pt>
                <c:pt idx="4">
                  <c:v>3246.8060057633102</c:v>
                </c:pt>
                <c:pt idx="5">
                  <c:v>3233.62394686475</c:v>
                </c:pt>
                <c:pt idx="6">
                  <c:v>3183.8744043421625</c:v>
                </c:pt>
                <c:pt idx="7">
                  <c:v>3081.7046501055861</c:v>
                </c:pt>
                <c:pt idx="8">
                  <c:v>2848.4252864739133</c:v>
                </c:pt>
                <c:pt idx="9">
                  <c:v>2648.5064115825517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B-466D-9FE3-2CE02C6BC238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B-466D-9FE3-2CE02C6BC238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112.25125296432732</c:v>
                </c:pt>
                <c:pt idx="7">
                  <c:v>116.7987992383558</c:v>
                </c:pt>
                <c:pt idx="8">
                  <c:v>123.30219625883905</c:v>
                </c:pt>
                <c:pt idx="9">
                  <c:v>127.8872740545963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B-466D-9FE3-2CE02C6BC238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209.7607169748884</c:v>
                </c:pt>
                <c:pt idx="4">
                  <c:v>280.13695251077337</c:v>
                </c:pt>
                <c:pt idx="5">
                  <c:v>338.75965654406502</c:v>
                </c:pt>
                <c:pt idx="6">
                  <c:v>363.00915898028586</c:v>
                </c:pt>
                <c:pt idx="7">
                  <c:v>414.23919534174524</c:v>
                </c:pt>
                <c:pt idx="8">
                  <c:v>419.5765475249782</c:v>
                </c:pt>
                <c:pt idx="9">
                  <c:v>411.79267369323497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B-466D-9FE3-2CE02C6BC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BB4E268-9E81-4673-8F98-46E5C0575A9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ADB-466D-9FE3-2CE02C6BC2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90491A8-4CAE-416E-B2AD-3CE871C135A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ADB-466D-9FE3-2CE02C6BC2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47B0935-B118-4C9D-9104-DEE2241652F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ADB-466D-9FE3-2CE02C6BC2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324164-7268-4417-9F43-A149B33C766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ADB-466D-9FE3-2CE02C6BC2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0AE3D6F-A6F6-48FD-9913-7C9A47B41A6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ADB-466D-9FE3-2CE02C6BC2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359D540-C101-4A7C-AC75-3FBC8B24FBC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ADB-466D-9FE3-2CE02C6BC23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A98329E-77BD-499B-9450-D32E71319EB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ADB-466D-9FE3-2CE02C6BC23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A5B7946-4B86-427B-BCA5-8B6A06450F3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ADB-466D-9FE3-2CE02C6BC23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5437CBB-A6E5-4D28-B3B4-1D75950F8AA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ADB-466D-9FE3-2CE02C6BC23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4F5DF4D-919C-49B4-AB73-99D097CAD9C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ADB-466D-9FE3-2CE02C6BC2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3777.4007610637236</c:v>
                </c:pt>
                <c:pt idx="4">
                  <c:v>3768.7815758239112</c:v>
                </c:pt>
                <c:pt idx="5">
                  <c:v>3880.7415204590661</c:v>
                </c:pt>
                <c:pt idx="6">
                  <c:v>3918.4941149594351</c:v>
                </c:pt>
                <c:pt idx="7">
                  <c:v>3899.589038680173</c:v>
                </c:pt>
                <c:pt idx="8">
                  <c:v>3647.6046912757647</c:v>
                </c:pt>
                <c:pt idx="9">
                  <c:v>3409.3609144275551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Datos!$C$57:$L$57</c15:f>
                <c15:dlblRangeCache>
                  <c:ptCount val="10"/>
                  <c:pt idx="0">
                    <c:v> 3.84 B </c:v>
                  </c:pt>
                  <c:pt idx="1">
                    <c:v> 3.85 B </c:v>
                  </c:pt>
                  <c:pt idx="2">
                    <c:v> 4 B </c:v>
                  </c:pt>
                  <c:pt idx="3">
                    <c:v> 3.78 B </c:v>
                  </c:pt>
                  <c:pt idx="4">
                    <c:v> 3.77 B </c:v>
                  </c:pt>
                  <c:pt idx="5">
                    <c:v> 3.88 B </c:v>
                  </c:pt>
                  <c:pt idx="6">
                    <c:v> 3.92 B </c:v>
                  </c:pt>
                  <c:pt idx="7">
                    <c:v> 3.9 B </c:v>
                  </c:pt>
                  <c:pt idx="8">
                    <c:v> 3.65 B </c:v>
                  </c:pt>
                  <c:pt idx="9">
                    <c:v> 3.41 B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ADB-466D-9FE3-2CE02C6BC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million</a:t>
                </a:r>
                <a:r>
                  <a:rPr lang="es-MX" baseline="0"/>
                  <a:t> cubic feet</a:t>
                </a:r>
                <a:r>
                  <a:rPr lang="es-MX"/>
                  <a:t>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Natural Gas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Datos!$B$174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Datos!$C$174:$L$174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0-47B6-AE59-305154CC19DF}"/>
            </c:ext>
          </c:extLst>
        </c:ser>
        <c:ser>
          <c:idx val="1"/>
          <c:order val="1"/>
          <c:tx>
            <c:strRef>
              <c:f>Datos!$B$175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80-47B6-AE59-305154CC19D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480-47B6-AE59-305154CC19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7B6-AE59-305154CC19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7B6-AE59-305154CC19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7B6-AE59-305154CC19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7B6-AE59-305154CC19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Datos!$C$175:$L$175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3.9769361451881302</c:v>
                </c:pt>
                <c:pt idx="4">
                  <c:v>3.9235393789035258</c:v>
                </c:pt>
                <c:pt idx="5">
                  <c:v>4.0816433049591057</c:v>
                </c:pt>
                <c:pt idx="6">
                  <c:v>4.1969606731531917</c:v>
                </c:pt>
                <c:pt idx="7">
                  <c:v>4.2390868459682274</c:v>
                </c:pt>
                <c:pt idx="8">
                  <c:v>3.9371486608455899</c:v>
                </c:pt>
                <c:pt idx="9">
                  <c:v>3.6931607377489089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480-47B6-AE59-305154CC19DF}"/>
            </c:ext>
          </c:extLst>
        </c:ser>
        <c:ser>
          <c:idx val="2"/>
          <c:order val="2"/>
          <c:tx>
            <c:strRef>
              <c:f>Datos!$B$176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7B6-AE59-305154CC19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7B6-AE59-305154CC19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7B6-AE59-305154CC19DF}"/>
                </c:ext>
              </c:extLst>
            </c:dLbl>
            <c:dLbl>
              <c:idx val="3"/>
              <c:layout>
                <c:manualLayout>
                  <c:x val="-3.351187349624845E-2"/>
                  <c:y val="1.679296906068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B6-493D-939C-9E73A1FC0B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7B6-AE59-305154CC19DF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B6-493D-939C-9E73A1FC0B3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7B6-AE59-305154CC19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7B6-AE59-305154CC19DF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B6-493D-939C-9E73A1FC0B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Datos!$C$176:$L$176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3.8539813298793288</c:v>
                </c:pt>
                <c:pt idx="4">
                  <c:v>4.0084213621031042</c:v>
                </c:pt>
                <c:pt idx="5">
                  <c:v>3.9293443905777754</c:v>
                </c:pt>
                <c:pt idx="6">
                  <c:v>3.7817210505035783</c:v>
                </c:pt>
                <c:pt idx="7">
                  <c:v>3.8181950872557788</c:v>
                </c:pt>
                <c:pt idx="8">
                  <c:v>3.8414532075332462</c:v>
                </c:pt>
                <c:pt idx="9">
                  <c:v>3.5977060197807904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B480-47B6-AE59-305154CC19DF}"/>
            </c:ext>
          </c:extLst>
        </c:ser>
        <c:ser>
          <c:idx val="3"/>
          <c:order val="3"/>
          <c:tx>
            <c:strRef>
              <c:f>Datos!$B$177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7B6-AE59-305154CC19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7B6-AE59-305154CC19D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7B6-AE59-305154CC19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7B6-AE59-305154CC19DF}"/>
                </c:ext>
              </c:extLst>
            </c:dLbl>
            <c:dLbl>
              <c:idx val="5"/>
              <c:layout>
                <c:manualLayout>
                  <c:x val="-2.7444502422110328E-2"/>
                  <c:y val="-1.275256502028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480-47B6-AE59-305154CC19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480-47B6-AE59-305154CC19DF}"/>
                </c:ext>
              </c:extLst>
            </c:dLbl>
            <c:dLbl>
              <c:idx val="7"/>
              <c:layout>
                <c:manualLayout>
                  <c:x val="-3.2427526339601595E-2"/>
                  <c:y val="5.4317754849220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480-47B6-AE59-305154CC19D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480-47B6-AE59-305154CC19DF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6-493D-939C-9E73A1FC0B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Datos!$C$177:$L$177</c:f>
              <c:numCache>
                <c:formatCode>_(* #,##0.00_);_(* \(#,##0.00\);_(* "-"??_);_(@_)</c:formatCode>
                <c:ptCount val="10"/>
                <c:pt idx="0">
                  <c:v>3.8432939999999998</c:v>
                </c:pt>
                <c:pt idx="1">
                  <c:v>3.849199</c:v>
                </c:pt>
                <c:pt idx="2">
                  <c:v>3.9983850000000003</c:v>
                </c:pt>
                <c:pt idx="3">
                  <c:v>3.6931908144434962</c:v>
                </c:pt>
                <c:pt idx="4">
                  <c:v>4.0131949525600481</c:v>
                </c:pt>
                <c:pt idx="5">
                  <c:v>3.9472448357174992</c:v>
                </c:pt>
                <c:pt idx="6">
                  <c:v>3.8045664477894956</c:v>
                </c:pt>
                <c:pt idx="7">
                  <c:v>3.7463092518976833</c:v>
                </c:pt>
                <c:pt idx="8">
                  <c:v>3.8424185270552758</c:v>
                </c:pt>
                <c:pt idx="9">
                  <c:v>3.6178346916099269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A-B480-47B6-AE59-305154CC19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billion</a:t>
                </a:r>
                <a:r>
                  <a:rPr lang="es-MX" baseline="0"/>
                  <a:t> cubic feet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</c:rich>
      </c:tx>
      <c:layout>
        <c:manualLayout>
          <c:xMode val="edge"/>
          <c:yMode val="edge"/>
          <c:x val="0.30292016517383052"/>
          <c:y val="5.24138988665574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Datos!$B$115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Datos!$C$115:$L$115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B-4AFD-93AD-71A5158B9A2F}"/>
            </c:ext>
          </c:extLst>
        </c:ser>
        <c:ser>
          <c:idx val="1"/>
          <c:order val="1"/>
          <c:tx>
            <c:strRef>
              <c:f>Datos!$B$116</c:f>
              <c:strCache>
                <c:ptCount val="1"/>
                <c:pt idx="0">
                  <c:v>HIGH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33B-4AFD-93AD-71A5158B9A2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33B-4AFD-93AD-71A5158B9A2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F09-4EFA-BCDB-F674F1689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Datos!$C$116:$L$116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33B-4AFD-93AD-71A5158B9A2F}"/>
            </c:ext>
          </c:extLst>
        </c:ser>
        <c:ser>
          <c:idx val="2"/>
          <c:order val="2"/>
          <c:tx>
            <c:strRef>
              <c:f>Datos!$B$117</c:f>
              <c:strCache>
                <c:ptCount val="1"/>
                <c:pt idx="0">
                  <c:v>BASE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Datos!$C$117:$L$117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33B-4AFD-93AD-71A5158B9A2F}"/>
            </c:ext>
          </c:extLst>
        </c:ser>
        <c:ser>
          <c:idx val="3"/>
          <c:order val="3"/>
          <c:tx>
            <c:strRef>
              <c:f>Datos!$B$118</c:f>
              <c:strCache>
                <c:ptCount val="1"/>
                <c:pt idx="0">
                  <c:v>LOW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3B-4AFD-93AD-71A5158B9A2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3B-4AFD-93AD-71A5158B9A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9-4EFA-BCDB-F674F1689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Datos!$C$118:$L$118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33B-4AFD-93AD-71A5158B9A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71556370493366139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High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228.8268050580015</c:v>
                </c:pt>
                <c:pt idx="4">
                  <c:v>237.43752504388743</c:v>
                </c:pt>
                <c:pt idx="5">
                  <c:v>226.51973031478494</c:v>
                </c:pt>
                <c:pt idx="6">
                  <c:v>196.52532852958407</c:v>
                </c:pt>
                <c:pt idx="7">
                  <c:v>168.72098164589528</c:v>
                </c:pt>
                <c:pt idx="8">
                  <c:v>146.13397108487689</c:v>
                </c:pt>
                <c:pt idx="9">
                  <c:v>125.66493419684747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E-40DE-9854-0368B2C1913D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E-40DE-9854-0368B2C1913D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EE-40DE-9854-0368B2C1913D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2.7777359161411987</c:v>
                </c:pt>
                <c:pt idx="7">
                  <c:v>5.5979586762377052</c:v>
                </c:pt>
                <c:pt idx="8">
                  <c:v>8.5605007899628749</c:v>
                </c:pt>
                <c:pt idx="9">
                  <c:v>9.5127177040614033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EE-40DE-9854-0368B2C191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EE-40DE-9854-0368B2C191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Base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214.84982554938026</c:v>
                </c:pt>
                <c:pt idx="4">
                  <c:v>222.62336397527622</c:v>
                </c:pt>
                <c:pt idx="5">
                  <c:v>209.49208299773042</c:v>
                </c:pt>
                <c:pt idx="6">
                  <c:v>181.26345774383321</c:v>
                </c:pt>
                <c:pt idx="7">
                  <c:v>155.4115527058074</c:v>
                </c:pt>
                <c:pt idx="8">
                  <c:v>134.37472513842206</c:v>
                </c:pt>
                <c:pt idx="9">
                  <c:v>119.70573579289839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2-4BD6-AC92-2EFF60C4D781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2-4BD6-AC92-2EFF60C4D781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2-4BD6-AC92-2EFF60C4D781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3.4737478282452954</c:v>
                </c:pt>
                <c:pt idx="8">
                  <c:v>4.8180322150828472</c:v>
                </c:pt>
                <c:pt idx="9">
                  <c:v>4.8639924681687674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E2-4BD6-AC92-2EFF60C4D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E2-4BD6-AC92-2EFF60C4D7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Projected Production of Condensates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Low Scenario</a:t>
            </a:r>
          </a:p>
        </c:rich>
      </c:tx>
      <c:layout>
        <c:manualLayout>
          <c:xMode val="edge"/>
          <c:yMode val="edge"/>
          <c:x val="0.28825867305184272"/>
          <c:y val="4.84848484848484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209.97771809619752</c:v>
                </c:pt>
                <c:pt idx="4">
                  <c:v>214.74787611798638</c:v>
                </c:pt>
                <c:pt idx="5">
                  <c:v>201.18107812675282</c:v>
                </c:pt>
                <c:pt idx="6">
                  <c:v>170.31422067524343</c:v>
                </c:pt>
                <c:pt idx="7">
                  <c:v>141.94936377428957</c:v>
                </c:pt>
                <c:pt idx="8">
                  <c:v>119.67703214763634</c:v>
                </c:pt>
                <c:pt idx="9">
                  <c:v>104.22386007094174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2-43DA-A39E-427AD453C7F6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2-43DA-A39E-427AD453C7F6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22-43DA-A39E-427AD453C7F6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3.4737478282452954</c:v>
                </c:pt>
                <c:pt idx="8">
                  <c:v>4.8180322150828472</c:v>
                </c:pt>
                <c:pt idx="9">
                  <c:v>4.8639924681687674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2-43DA-A39E-427AD453C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22-43DA-A39E-427AD453C7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thousand barrels per day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Changes in the Projected Production 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of Condensates - Base Scenarios</a:t>
            </a:r>
          </a:p>
        </c:rich>
      </c:tx>
      <c:layout>
        <c:manualLayout>
          <c:xMode val="edge"/>
          <c:yMode val="edge"/>
          <c:x val="0.31171706044702313"/>
          <c:y val="4.6464677574106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lineChart>
        <c:grouping val="standard"/>
        <c:varyColors val="0"/>
        <c:ser>
          <c:idx val="0"/>
          <c:order val="0"/>
          <c:tx>
            <c:strRef>
              <c:f>Datos!$B$181</c:f>
              <c:strCache>
                <c:ptCount val="1"/>
                <c:pt idx="0">
                  <c:v>OBSERVED*</c:v>
                </c:pt>
              </c:strCache>
            </c:strRef>
          </c:tx>
          <c:spPr>
            <a:ln w="28575" cap="rnd">
              <a:solidFill>
                <a:sysClr val="window" lastClr="FFFF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Datos!$C$181:$L$181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6-4113-9EEC-61F8DC516BEE}"/>
            </c:ext>
          </c:extLst>
        </c:ser>
        <c:ser>
          <c:idx val="1"/>
          <c:order val="1"/>
          <c:tx>
            <c:strRef>
              <c:f>Datos!$B$182</c:f>
              <c:strCache>
                <c:ptCount val="1"/>
                <c:pt idx="0">
                  <c:v>Q1 - 2022</c:v>
                </c:pt>
              </c:strCache>
            </c:strRef>
          </c:tx>
          <c:spPr>
            <a:ln w="38100" cap="rnd">
              <a:solidFill>
                <a:srgbClr val="FEFFFF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E56-4113-9EEC-61F8DC516B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E56-4113-9EEC-61F8DC516B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56-4113-9EEC-61F8DC516B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56-4113-9EEC-61F8DC516B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56-4113-9EEC-61F8DC516B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56-4113-9EEC-61F8DC516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96D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Datos!$C$182:$L$182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E56-4113-9EEC-61F8DC516BEE}"/>
            </c:ext>
          </c:extLst>
        </c:ser>
        <c:ser>
          <c:idx val="2"/>
          <c:order val="2"/>
          <c:tx>
            <c:strRef>
              <c:f>Datos!$B$183</c:f>
              <c:strCache>
                <c:ptCount val="1"/>
                <c:pt idx="0">
                  <c:v>Q4 - 2021</c:v>
                </c:pt>
              </c:strCache>
            </c:strRef>
          </c:tx>
          <c:spPr>
            <a:ln w="38100" cap="rnd">
              <a:solidFill>
                <a:srgbClr val="B6966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56-4113-9EEC-61F8DC516B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56-4113-9EEC-61F8DC516B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56-4113-9EEC-61F8DC516B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56-4113-9EEC-61F8DC516B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56-4113-9EEC-61F8DC516BEE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12-4884-ACD3-BE7C65BD3D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56-4113-9EEC-61F8DC516BEE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12-4884-ACD3-BE7C65BD3D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B69664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Datos!$C$183:$L$183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143.03470628393129</c:v>
                </c:pt>
                <c:pt idx="4">
                  <c:v>131.13294254001792</c:v>
                </c:pt>
                <c:pt idx="5">
                  <c:v>92.005080432121844</c:v>
                </c:pt>
                <c:pt idx="6">
                  <c:v>62.171181314242979</c:v>
                </c:pt>
                <c:pt idx="7">
                  <c:v>53.634075255201651</c:v>
                </c:pt>
                <c:pt idx="8">
                  <c:v>51.61007388043037</c:v>
                </c:pt>
                <c:pt idx="9">
                  <c:v>46.58363077427407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E56-4113-9EEC-61F8DC516BEE}"/>
            </c:ext>
          </c:extLst>
        </c:ser>
        <c:ser>
          <c:idx val="3"/>
          <c:order val="3"/>
          <c:tx>
            <c:strRef>
              <c:f>Datos!$B$184</c:f>
              <c:strCache>
                <c:ptCount val="1"/>
                <c:pt idx="0">
                  <c:v>Q1 - 2021</c:v>
                </c:pt>
              </c:strCache>
            </c:strRef>
          </c:tx>
          <c:spPr>
            <a:ln w="38100" cap="rnd">
              <a:solidFill>
                <a:srgbClr val="622232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56-4113-9EEC-61F8DC516B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56-4113-9EEC-61F8DC516B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56-4113-9EEC-61F8DC516B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56-4113-9EEC-61F8DC516B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56-4113-9EEC-61F8DC516BEE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56-4113-9EEC-61F8DC516B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56-4113-9EEC-61F8DC516BEE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56-4113-9EEC-61F8DC516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2101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Datos!$C$184:$L$184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113.54234672729577</c:v>
                </c:pt>
                <c:pt idx="4">
                  <c:v>110.31861004776241</c:v>
                </c:pt>
                <c:pt idx="5">
                  <c:v>88.311652678829176</c:v>
                </c:pt>
                <c:pt idx="6">
                  <c:v>71.63010068490513</c:v>
                </c:pt>
                <c:pt idx="7">
                  <c:v>65.161592300097809</c:v>
                </c:pt>
                <c:pt idx="8">
                  <c:v>61.982521888693363</c:v>
                </c:pt>
                <c:pt idx="9">
                  <c:v>56.482507018438497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9E56-4113-9EEC-61F8DC516B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baseline="0"/>
                  <a:t>thousand barrels per day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1011207729446293"/>
          <c:y val="0.83904652827487469"/>
          <c:w val="0.81672800057537687"/>
          <c:h val="3.7721148492802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Datos!$C$44:$L$44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3483.4888976939051</c:v>
                </c:pt>
                <c:pt idx="4">
                  <c:v>3274.312532939422</c:v>
                </c:pt>
                <c:pt idx="5">
                  <c:v>3299.8364731655724</c:v>
                </c:pt>
                <c:pt idx="6">
                  <c:v>3324.1217455443029</c:v>
                </c:pt>
                <c:pt idx="7">
                  <c:v>3255.9089046602435</c:v>
                </c:pt>
                <c:pt idx="8">
                  <c:v>2983.6376772463123</c:v>
                </c:pt>
                <c:pt idx="9">
                  <c:v>2789.0801829062539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F7-4B34-87C0-240BFD3142EF}"/>
            </c:ext>
          </c:extLst>
        </c:ser>
        <c:ser>
          <c:idx val="1"/>
          <c:order val="1"/>
          <c:tx>
            <c:strRef>
              <c:f>Datos!$B$45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Datos!$C$45:$L$45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173.7636536004369</c:v>
                </c:pt>
                <c:pt idx="4">
                  <c:v>255.45649450573777</c:v>
                </c:pt>
                <c:pt idx="5">
                  <c:v>329.32224075666488</c:v>
                </c:pt>
                <c:pt idx="6">
                  <c:v>380.1625192347442</c:v>
                </c:pt>
                <c:pt idx="7">
                  <c:v>404.1568956547805</c:v>
                </c:pt>
                <c:pt idx="8">
                  <c:v>367.44660137797098</c:v>
                </c:pt>
                <c:pt idx="9">
                  <c:v>323.73884745853559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F7-4B34-87C0-240BFD3142EF}"/>
            </c:ext>
          </c:extLst>
        </c:ser>
        <c:ser>
          <c:idx val="2"/>
          <c:order val="2"/>
          <c:tx>
            <c:strRef>
              <c:f>Datos!$B$46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Datos!$C$46:$L$46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112.25125296432732</c:v>
                </c:pt>
                <c:pt idx="7">
                  <c:v>116.7987992383558</c:v>
                </c:pt>
                <c:pt idx="8">
                  <c:v>123.30219625883905</c:v>
                </c:pt>
                <c:pt idx="9">
                  <c:v>127.8872740545963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F7-4B34-87C0-240BFD3142EF}"/>
            </c:ext>
          </c:extLst>
        </c:ser>
        <c:ser>
          <c:idx val="3"/>
          <c:order val="3"/>
          <c:tx>
            <c:strRef>
              <c:f>Datos!$B$47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Datos!$C$47:$L$47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223.87108362522309</c:v>
                </c:pt>
                <c:pt idx="4">
                  <c:v>299.05269199500873</c:v>
                </c:pt>
                <c:pt idx="5">
                  <c:v>355.817925809543</c:v>
                </c:pt>
                <c:pt idx="6">
                  <c:v>380.42515540981731</c:v>
                </c:pt>
                <c:pt idx="7">
                  <c:v>462.22224641484746</c:v>
                </c:pt>
                <c:pt idx="8">
                  <c:v>462.76218596246758</c:v>
                </c:pt>
                <c:pt idx="9">
                  <c:v>452.4544333295234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Datos!$B$48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Datos!$C$48:$L$48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3976.93614518813</c:v>
                </c:pt>
                <c:pt idx="4">
                  <c:v>3923.5393789035256</c:v>
                </c:pt>
                <c:pt idx="5">
                  <c:v>4081.6433049591055</c:v>
                </c:pt>
                <c:pt idx="6">
                  <c:v>4196.9606731531912</c:v>
                </c:pt>
                <c:pt idx="7">
                  <c:v>4239.086845968227</c:v>
                </c:pt>
                <c:pt idx="8">
                  <c:v>3937.1486608455898</c:v>
                </c:pt>
                <c:pt idx="9">
                  <c:v>3693.160737748909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F7-4B34-87C0-240BFD314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Gas Natural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Datos!$B$52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Datos!$C$52:$L$52</c:f>
              <c:numCache>
                <c:formatCode>#,##0</c:formatCode>
                <c:ptCount val="10"/>
                <c:pt idx="0">
                  <c:v>3582.6666753879067</c:v>
                </c:pt>
                <c:pt idx="1">
                  <c:v>3592.2660938802355</c:v>
                </c:pt>
                <c:pt idx="2">
                  <c:v>3701.8572768712224</c:v>
                </c:pt>
                <c:pt idx="3">
                  <c:v>3402.6074576228584</c:v>
                </c:pt>
                <c:pt idx="4">
                  <c:v>3246.8060057633102</c:v>
                </c:pt>
                <c:pt idx="5">
                  <c:v>3233.62394686475</c:v>
                </c:pt>
                <c:pt idx="6">
                  <c:v>3183.8744043421625</c:v>
                </c:pt>
                <c:pt idx="7">
                  <c:v>3081.7046501055861</c:v>
                </c:pt>
                <c:pt idx="8">
                  <c:v>2848.4252864739133</c:v>
                </c:pt>
                <c:pt idx="9">
                  <c:v>2648.5064115825517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41-4108-BF93-49670CC8308D}"/>
            </c:ext>
          </c:extLst>
        </c:ser>
        <c:ser>
          <c:idx val="1"/>
          <c:order val="1"/>
          <c:tx>
            <c:strRef>
              <c:f>Datos!$B$53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Datos!$C$53:$L$53</c:f>
              <c:numCache>
                <c:formatCode>#,##0</c:formatCode>
                <c:ptCount val="10"/>
                <c:pt idx="0">
                  <c:v>20.921324612093152</c:v>
                </c:pt>
                <c:pt idx="1">
                  <c:v>36.912906119764379</c:v>
                </c:pt>
                <c:pt idx="2">
                  <c:v>46.984723128777773</c:v>
                </c:pt>
                <c:pt idx="3">
                  <c:v>69.220076197411572</c:v>
                </c:pt>
                <c:pt idx="4">
                  <c:v>147.12095808647075</c:v>
                </c:pt>
                <c:pt idx="5">
                  <c:v>211.69125182292615</c:v>
                </c:pt>
                <c:pt idx="6">
                  <c:v>259.35929867265952</c:v>
                </c:pt>
                <c:pt idx="7">
                  <c:v>286.84639399448537</c:v>
                </c:pt>
                <c:pt idx="8">
                  <c:v>256.30066101803402</c:v>
                </c:pt>
                <c:pt idx="9">
                  <c:v>221.17455509717246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1-4108-BF93-49670CC8308D}"/>
            </c:ext>
          </c:extLst>
        </c:ser>
        <c:ser>
          <c:idx val="2"/>
          <c:order val="2"/>
          <c:tx>
            <c:strRef>
              <c:f>Datos!$B$54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Datos!$C$54:$L$54</c:f>
              <c:numCache>
                <c:formatCode>#,##0</c:formatCode>
                <c:ptCount val="10"/>
                <c:pt idx="0">
                  <c:v>99.691000000000258</c:v>
                </c:pt>
                <c:pt idx="1">
                  <c:v>87.559000000000196</c:v>
                </c:pt>
                <c:pt idx="2">
                  <c:v>86.128000000000156</c:v>
                </c:pt>
                <c:pt idx="3">
                  <c:v>95.812510268565006</c:v>
                </c:pt>
                <c:pt idx="4">
                  <c:v>94.717659463357052</c:v>
                </c:pt>
                <c:pt idx="5">
                  <c:v>96.666665227325268</c:v>
                </c:pt>
                <c:pt idx="6">
                  <c:v>112.25125296432732</c:v>
                </c:pt>
                <c:pt idx="7">
                  <c:v>116.7987992383558</c:v>
                </c:pt>
                <c:pt idx="8">
                  <c:v>123.30219625883905</c:v>
                </c:pt>
                <c:pt idx="9">
                  <c:v>127.8872740545963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41-4108-BF93-49670CC8308D}"/>
            </c:ext>
          </c:extLst>
        </c:ser>
        <c:ser>
          <c:idx val="3"/>
          <c:order val="3"/>
          <c:tx>
            <c:strRef>
              <c:f>Datos!$B$55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Datos!$C$55:$L$55</c:f>
              <c:numCache>
                <c:formatCode>#,##0</c:formatCode>
                <c:ptCount val="10"/>
                <c:pt idx="0">
                  <c:v>140.01499999999973</c:v>
                </c:pt>
                <c:pt idx="1">
                  <c:v>132.46099999999979</c:v>
                </c:pt>
                <c:pt idx="2">
                  <c:v>163.41499999999982</c:v>
                </c:pt>
                <c:pt idx="3">
                  <c:v>209.7607169748884</c:v>
                </c:pt>
                <c:pt idx="4">
                  <c:v>280.13695251077337</c:v>
                </c:pt>
                <c:pt idx="5">
                  <c:v>338.75965654406502</c:v>
                </c:pt>
                <c:pt idx="6">
                  <c:v>363.00915898028586</c:v>
                </c:pt>
                <c:pt idx="7">
                  <c:v>414.23919534174524</c:v>
                </c:pt>
                <c:pt idx="8">
                  <c:v>419.5765475249782</c:v>
                </c:pt>
                <c:pt idx="9">
                  <c:v>411.79267369323497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Datos!$C$56:$L$56</c:f>
              <c:numCache>
                <c:formatCode>#,##0</c:formatCode>
                <c:ptCount val="10"/>
                <c:pt idx="0">
                  <c:v>3843.2939999999999</c:v>
                </c:pt>
                <c:pt idx="1">
                  <c:v>3849.1990000000001</c:v>
                </c:pt>
                <c:pt idx="2">
                  <c:v>3998.3850000000002</c:v>
                </c:pt>
                <c:pt idx="3">
                  <c:v>3777.4007610637236</c:v>
                </c:pt>
                <c:pt idx="4">
                  <c:v>3768.7815758239112</c:v>
                </c:pt>
                <c:pt idx="5">
                  <c:v>3880.7415204590661</c:v>
                </c:pt>
                <c:pt idx="6">
                  <c:v>3918.4941149594351</c:v>
                </c:pt>
                <c:pt idx="7">
                  <c:v>3899.589038680173</c:v>
                </c:pt>
                <c:pt idx="8">
                  <c:v>3647.6046912757647</c:v>
                </c:pt>
                <c:pt idx="9">
                  <c:v>3409.3609144275551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C41-4108-BF93-49670CC83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</a:t>
                </a:r>
                <a:r>
                  <a:rPr lang="es-MX" baseline="0"/>
                  <a:t> de pies cúbicos</a:t>
                </a:r>
                <a:r>
                  <a:rPr lang="es-MX"/>
                  <a:t>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100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Alto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Datos!$B$66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Datos!$C$66:$L$66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228.8268050580015</c:v>
                </c:pt>
                <c:pt idx="4">
                  <c:v>237.43752504388743</c:v>
                </c:pt>
                <c:pt idx="5">
                  <c:v>226.51973031478494</c:v>
                </c:pt>
                <c:pt idx="6">
                  <c:v>196.52532852958407</c:v>
                </c:pt>
                <c:pt idx="7">
                  <c:v>168.72098164589528</c:v>
                </c:pt>
                <c:pt idx="8">
                  <c:v>146.13397108487689</c:v>
                </c:pt>
                <c:pt idx="9">
                  <c:v>125.66493419684747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2A-49BD-AD39-DF953A85EB53}"/>
            </c:ext>
          </c:extLst>
        </c:ser>
        <c:ser>
          <c:idx val="1"/>
          <c:order val="1"/>
          <c:tx>
            <c:strRef>
              <c:f>Datos!$B$67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Datos!$C$67:$L$67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1.4106495883274444</c:v>
                </c:pt>
                <c:pt idx="4">
                  <c:v>3.4151343109421788</c:v>
                </c:pt>
                <c:pt idx="5">
                  <c:v>5.4513928723363136</c:v>
                </c:pt>
                <c:pt idx="6">
                  <c:v>6.0605571305694346</c:v>
                </c:pt>
                <c:pt idx="7">
                  <c:v>6.2206968278892774</c:v>
                </c:pt>
                <c:pt idx="8">
                  <c:v>5.9989944487276246</c:v>
                </c:pt>
                <c:pt idx="9">
                  <c:v>5.6324807949907605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2A-49BD-AD39-DF953A85EB53}"/>
            </c:ext>
          </c:extLst>
        </c:ser>
        <c:ser>
          <c:idx val="2"/>
          <c:order val="2"/>
          <c:tx>
            <c:strRef>
              <c:f>Datos!$B$68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Datos!$C$68:$L$68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0.17044672596492855</c:v>
                </c:pt>
                <c:pt idx="7">
                  <c:v>0.64653956407000801</c:v>
                </c:pt>
                <c:pt idx="8">
                  <c:v>1.5638274444244662</c:v>
                </c:pt>
                <c:pt idx="9">
                  <c:v>2.1942137360957696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2A-49BD-AD39-DF953A85EB53}"/>
            </c:ext>
          </c:extLst>
        </c:ser>
        <c:ser>
          <c:idx val="3"/>
          <c:order val="3"/>
          <c:tx>
            <c:strRef>
              <c:f>Datos!$B$69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Datos!$C$69:$L$69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2.7777359161411987</c:v>
                </c:pt>
                <c:pt idx="7">
                  <c:v>5.5979586762377052</c:v>
                </c:pt>
                <c:pt idx="8">
                  <c:v>8.5605007899628749</c:v>
                </c:pt>
                <c:pt idx="9">
                  <c:v>9.5127177040614033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Datos!$C$70:$L$70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230.81985800010247</c:v>
                </c:pt>
                <c:pt idx="4">
                  <c:v>242.00711639404292</c:v>
                </c:pt>
                <c:pt idx="5">
                  <c:v>233.29068817766256</c:v>
                </c:pt>
                <c:pt idx="6">
                  <c:v>205.53406830225964</c:v>
                </c:pt>
                <c:pt idx="7">
                  <c:v>181.18617671409226</c:v>
                </c:pt>
                <c:pt idx="8">
                  <c:v>162.25729376799185</c:v>
                </c:pt>
                <c:pt idx="9">
                  <c:v>143.0043464319954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A2A-49BD-AD39-DF953A85E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Medio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Datos!$B$74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Datos!$C$74:$L$74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214.84982554938026</c:v>
                </c:pt>
                <c:pt idx="4">
                  <c:v>222.62336397527622</c:v>
                </c:pt>
                <c:pt idx="5">
                  <c:v>209.49208299773042</c:v>
                </c:pt>
                <c:pt idx="6">
                  <c:v>181.26345774383321</c:v>
                </c:pt>
                <c:pt idx="7">
                  <c:v>155.4115527058074</c:v>
                </c:pt>
                <c:pt idx="8">
                  <c:v>134.37472513842206</c:v>
                </c:pt>
                <c:pt idx="9">
                  <c:v>119.70573579289839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58-4008-9905-6725C43B35A3}"/>
            </c:ext>
          </c:extLst>
        </c:ser>
        <c:ser>
          <c:idx val="1"/>
          <c:order val="1"/>
          <c:tx>
            <c:strRef>
              <c:f>Datos!$B$75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Datos!$C$75:$L$75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58-4008-9905-6725C43B35A3}"/>
            </c:ext>
          </c:extLst>
        </c:ser>
        <c:ser>
          <c:idx val="2"/>
          <c:order val="2"/>
          <c:tx>
            <c:strRef>
              <c:f>Datos!$B$76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Datos!$C$76:$L$76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58-4008-9905-6725C43B35A3}"/>
            </c:ext>
          </c:extLst>
        </c:ser>
        <c:ser>
          <c:idx val="3"/>
          <c:order val="3"/>
          <c:tx>
            <c:strRef>
              <c:f>Datos!$B$77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Datos!$C$77:$L$77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3.4737478282452954</c:v>
                </c:pt>
                <c:pt idx="8">
                  <c:v>4.8180322150828472</c:v>
                </c:pt>
                <c:pt idx="9">
                  <c:v>4.8639924681687674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Datos!$B$78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Datos!$C$78:$L$78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216.81037662123103</c:v>
                </c:pt>
                <c:pt idx="4">
                  <c:v>226.30589022965671</c:v>
                </c:pt>
                <c:pt idx="5">
                  <c:v>214.02301168708721</c:v>
                </c:pt>
                <c:pt idx="6">
                  <c:v>186.02706923461193</c:v>
                </c:pt>
                <c:pt idx="7">
                  <c:v>162.77235697380081</c:v>
                </c:pt>
                <c:pt idx="8">
                  <c:v>143.46367357321483</c:v>
                </c:pt>
                <c:pt idx="9">
                  <c:v>128.6557988255156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58-4008-9905-6725C43B35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Prospectiva de Producción de Condensados</a:t>
            </a:r>
          </a:p>
          <a:p>
            <a:pPr>
              <a:defRPr sz="1400" b="1" i="0" u="none" strike="noStrike" kern="1200" spc="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1400" b="1"/>
              <a:t>Escenario Bajo</a:t>
            </a:r>
          </a:p>
        </c:rich>
      </c:tx>
      <c:layout>
        <c:manualLayout>
          <c:xMode val="edge"/>
          <c:yMode val="edge"/>
          <c:x val="0.28532637462744515"/>
          <c:y val="4.64646464646464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420287718506735E-2"/>
          <c:y val="0.15662626262626261"/>
          <c:w val="0.88545207094730671"/>
          <c:h val="0.63378032291418107"/>
        </c:manualLayout>
      </c:layout>
      <c:areaChart>
        <c:grouping val="stacked"/>
        <c:varyColors val="0"/>
        <c:ser>
          <c:idx val="0"/>
          <c:order val="0"/>
          <c:tx>
            <c:strRef>
              <c:f>Datos!$B$82</c:f>
              <c:strCache>
                <c:ptCount val="1"/>
                <c:pt idx="0">
                  <c:v>PEMEX PRODUCTION ENTITLEMENTS </c:v>
                </c:pt>
              </c:strCache>
            </c:strRef>
          </c:tx>
          <c:spPr>
            <a:solidFill>
              <a:srgbClr val="38557C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Datos!$C$82:$L$82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209.97771809619752</c:v>
                </c:pt>
                <c:pt idx="4">
                  <c:v>214.74787611798638</c:v>
                </c:pt>
                <c:pt idx="5">
                  <c:v>201.18107812675282</c:v>
                </c:pt>
                <c:pt idx="6">
                  <c:v>170.31422067524343</c:v>
                </c:pt>
                <c:pt idx="7">
                  <c:v>141.94936377428957</c:v>
                </c:pt>
                <c:pt idx="8">
                  <c:v>119.67703214763634</c:v>
                </c:pt>
                <c:pt idx="9">
                  <c:v>104.22386007094174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8D-442E-A496-BB850F02FD58}"/>
            </c:ext>
          </c:extLst>
        </c:ser>
        <c:ser>
          <c:idx val="1"/>
          <c:order val="1"/>
          <c:tx>
            <c:strRef>
              <c:f>Datos!$B$83</c:f>
              <c:strCache>
                <c:ptCount val="1"/>
                <c:pt idx="0">
                  <c:v>PEMEX EXPLORATION ENTITLEMENTS</c:v>
                </c:pt>
              </c:strCache>
            </c:strRef>
          </c:tx>
          <c:spPr>
            <a:solidFill>
              <a:srgbClr val="941D3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Datos!$C$83:$L$83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1.3781477180772359</c:v>
                </c:pt>
                <c:pt idx="4">
                  <c:v>2.5280692151671738</c:v>
                </c:pt>
                <c:pt idx="5">
                  <c:v>3.2113636988154504</c:v>
                </c:pt>
                <c:pt idx="6">
                  <c:v>3.373209109851381</c:v>
                </c:pt>
                <c:pt idx="7">
                  <c:v>3.4478809245176891</c:v>
                </c:pt>
                <c:pt idx="8">
                  <c:v>3.2892866628903894</c:v>
                </c:pt>
                <c:pt idx="9">
                  <c:v>3.0370162444306938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8D-442E-A496-BB850F02FD58}"/>
            </c:ext>
          </c:extLst>
        </c:ser>
        <c:ser>
          <c:idx val="2"/>
          <c:order val="2"/>
          <c:tx>
            <c:strRef>
              <c:f>Datos!$B$84</c:f>
              <c:strCache>
                <c:ptCount val="1"/>
                <c:pt idx="0">
                  <c:v>PEMEX CONTRACTS</c:v>
                </c:pt>
              </c:strCache>
            </c:strRef>
          </c:tx>
          <c:spPr>
            <a:solidFill>
              <a:srgbClr val="325A4F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Datos!$C$84:$L$84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0.17944366000892698</c:v>
                </c:pt>
                <c:pt idx="4">
                  <c:v>0.15332477876749556</c:v>
                </c:pt>
                <c:pt idx="5">
                  <c:v>0.11122228600386261</c:v>
                </c:pt>
                <c:pt idx="6">
                  <c:v>0.10611827537601123</c:v>
                </c:pt>
                <c:pt idx="7">
                  <c:v>0.43917551523044268</c:v>
                </c:pt>
                <c:pt idx="8">
                  <c:v>0.98162955681953934</c:v>
                </c:pt>
                <c:pt idx="9">
                  <c:v>1.0490543200177576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8D-442E-A496-BB850F02FD58}"/>
            </c:ext>
          </c:extLst>
        </c:ser>
        <c:ser>
          <c:idx val="3"/>
          <c:order val="3"/>
          <c:tx>
            <c:strRef>
              <c:f>Datos!$B$85</c:f>
              <c:strCache>
                <c:ptCount val="1"/>
                <c:pt idx="0">
                  <c:v>PRIVATE CONTRACTS</c:v>
                </c:pt>
              </c:strCache>
            </c:strRef>
          </c:tx>
          <c:spPr>
            <a:solidFill>
              <a:srgbClr val="B69664">
                <a:lumMod val="40000"/>
                <a:lumOff val="6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Datos!$C$85:$L$85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0.40295969376462215</c:v>
                </c:pt>
                <c:pt idx="4">
                  <c:v>1.0011322604458353</c:v>
                </c:pt>
                <c:pt idx="5">
                  <c:v>1.2083427045374613</c:v>
                </c:pt>
                <c:pt idx="6">
                  <c:v>1.2842841055512979</c:v>
                </c:pt>
                <c:pt idx="7">
                  <c:v>3.4737478282452954</c:v>
                </c:pt>
                <c:pt idx="8">
                  <c:v>4.8180322150828472</c:v>
                </c:pt>
                <c:pt idx="9">
                  <c:v>4.8639924681687674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01116752"/>
        <c:axId val="401124656"/>
      </c:areaChart>
      <c:lineChart>
        <c:grouping val="standard"/>
        <c:varyColors val="0"/>
        <c:ser>
          <c:idx val="4"/>
          <c:order val="4"/>
          <c:tx>
            <c:strRef>
              <c:f>Datos!$B$86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767573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Datos!$C$5:$L$5</c:f>
              <c:strCache>
                <c:ptCount val="10"/>
                <c:pt idx="0">
                  <c:v>2020*</c:v>
                </c:pt>
                <c:pt idx="1">
                  <c:v>2021*</c:v>
                </c:pt>
                <c:pt idx="2">
                  <c:v>mar-22*</c:v>
                </c:pt>
                <c:pt idx="3">
                  <c:v>2022E</c:v>
                </c:pt>
                <c:pt idx="4">
                  <c:v>2023E</c:v>
                </c:pt>
                <c:pt idx="5">
                  <c:v>2024E</c:v>
                </c:pt>
                <c:pt idx="6">
                  <c:v>2025E</c:v>
                </c:pt>
                <c:pt idx="7">
                  <c:v>2026E</c:v>
                </c:pt>
                <c:pt idx="8">
                  <c:v>2027E</c:v>
                </c:pt>
                <c:pt idx="9">
                  <c:v>2028E</c:v>
                </c:pt>
              </c:strCache>
            </c:strRef>
          </c:cat>
          <c:val>
            <c:numRef>
              <c:f>Datos!$C$86:$L$86</c:f>
              <c:numCache>
                <c:formatCode>_-* #,##0_-;\-* #,##0_-;_-* "-"??_-;_-@_-</c:formatCode>
                <c:ptCount val="10"/>
                <c:pt idx="0">
                  <c:v>58</c:v>
                </c:pt>
                <c:pt idx="1">
                  <c:v>115</c:v>
                </c:pt>
                <c:pt idx="2">
                  <c:v>188</c:v>
                </c:pt>
                <c:pt idx="3">
                  <c:v>211.93826916804829</c:v>
                </c:pt>
                <c:pt idx="4">
                  <c:v>218.43040237236687</c:v>
                </c:pt>
                <c:pt idx="5">
                  <c:v>205.71200681610961</c:v>
                </c:pt>
                <c:pt idx="6">
                  <c:v>175.07783216602215</c:v>
                </c:pt>
                <c:pt idx="7">
                  <c:v>149.31016804228298</c:v>
                </c:pt>
                <c:pt idx="8">
                  <c:v>128.76598058242911</c:v>
                </c:pt>
                <c:pt idx="9">
                  <c:v>113.17392310355896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8D-442E-A496-BB850F02F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116752"/>
        <c:axId val="401124656"/>
      </c:lineChart>
      <c:catAx>
        <c:axId val="4011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24656"/>
        <c:crosses val="autoZero"/>
        <c:auto val="1"/>
        <c:lblAlgn val="ctr"/>
        <c:lblOffset val="100"/>
        <c:noMultiLvlLbl val="0"/>
      </c:catAx>
      <c:valAx>
        <c:axId val="40112465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miles de barriles diarios</a:t>
                </a:r>
              </a:p>
            </c:rich>
          </c:tx>
          <c:layout>
            <c:manualLayout>
              <c:xMode val="edge"/>
              <c:yMode val="edge"/>
              <c:x val="8.796895273192662E-3"/>
              <c:y val="0.338435536467032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401116752"/>
        <c:crosses val="autoZero"/>
        <c:crossBetween val="between"/>
        <c:majorUnit val="50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3458346989493481E-2"/>
          <c:y val="0.83904652827487469"/>
          <c:w val="0.91026300985194564"/>
          <c:h val="6.3983774755428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accent3">
                  <a:lumMod val="50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accent3">
              <a:lumMod val="50000"/>
            </a:schemeClr>
          </a:solidFill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81EC17-559C-476B-B0FA-909FD01A01CB}">
  <sheetPr/>
  <sheetViews>
    <sheetView zoomScale="12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F71AE2-AE8C-46D1-B96E-5A8E0C8F675A}">
  <sheetPr/>
  <sheetViews>
    <sheetView zoomScale="12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040224-8406-4AE0-AB1B-707B037734EC}">
  <sheetPr/>
  <sheetViews>
    <sheetView zoomScale="12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3FC2DA5-1B62-485A-8F03-F934C4876263}">
  <sheetPr/>
  <sheetViews>
    <sheetView zoomScale="12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A583BD-1EBA-4EFD-9B6F-489345B40311}">
  <sheetPr/>
  <sheetViews>
    <sheetView zoomScale="12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00232B-E07B-4765-8EC7-738539D03331}">
  <sheetPr/>
  <sheetViews>
    <sheetView zoomScale="12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03E7DA-7898-4008-A341-F68ED6E67E9C}">
  <sheetPr/>
  <sheetViews>
    <sheetView zoomScale="12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84F591-A7B5-456B-84B9-8FA45ED43E22}">
  <sheetPr/>
  <sheetViews>
    <sheetView zoomScale="12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BEF774-3FF6-4D9D-AF71-CFFAA9CE83E7}">
  <sheetPr/>
  <sheetViews>
    <sheetView zoomScale="12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10E586-D1BF-40CA-BB09-B04EFBA1B305}">
  <sheetPr/>
  <sheetViews>
    <sheetView zoomScale="12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9CEDED-CE1D-4C24-B3B6-704C290DB05F}">
  <sheetPr/>
  <sheetViews>
    <sheetView zoomScale="12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98E199-E7FF-483A-A190-3B4D250DC554}">
  <sheetPr/>
  <sheetViews>
    <sheetView zoomScale="12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79815F-4E19-4CEF-9658-C10169D4E2FF}">
  <sheetPr/>
  <sheetViews>
    <sheetView zoomScale="12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7554B00-E116-4A9A-A999-F635D200A2D3}">
  <sheetPr/>
  <sheetViews>
    <sheetView zoomScale="12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4417C2-DB68-4040-9258-59FA9D1C57BA}">
  <sheetPr/>
  <sheetViews>
    <sheetView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hyperlink" Target="https://hidrocarburos.gob.mx/media/4599/methodology-note.pdf" TargetMode="External"/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612471" y="705971"/>
    <xdr:ext cx="8662147" cy="6286500"/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F2E2C53-50AF-4A72-8BB9-9F8F654773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4518471" y="705971"/>
    <xdr:ext cx="8662147" cy="6286500"/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C0E2A19E-976E-4051-A885-FD55EA96EC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4424471" y="705971"/>
    <xdr:ext cx="8662147" cy="6286500"/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44632F1-D996-4A26-8CC5-CA4D3F0C1E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4612471" y="8034618"/>
    <xdr:ext cx="8662147" cy="6286500"/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0944307-F576-495B-91B0-0138958EDB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4518471" y="8034618"/>
    <xdr:ext cx="8662147" cy="6286500"/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8FD8945-B16D-471D-B235-6BE9242904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34424471" y="8034618"/>
    <xdr:ext cx="8662147" cy="6286500"/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9458307-B624-418E-84B4-ABEE1D204B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14614071" y="15757071"/>
    <xdr:ext cx="8662147" cy="6286500"/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D772F356-F02D-4B29-84E9-942F2D539B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24520071" y="15757071"/>
    <xdr:ext cx="8662147" cy="6286500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2E756BA-4F75-44CC-8F8A-51A070B1E59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34426071" y="15757071"/>
    <xdr:ext cx="8662147" cy="6286500"/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AA60A42-C42E-4A68-A007-7E5C8A1037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twoCellAnchor>
    <xdr:from>
      <xdr:col>17</xdr:col>
      <xdr:colOff>58448</xdr:colOff>
      <xdr:row>97</xdr:row>
      <xdr:rowOff>16453</xdr:rowOff>
    </xdr:from>
    <xdr:to>
      <xdr:col>28</xdr:col>
      <xdr:colOff>338595</xdr:colOff>
      <xdr:row>123</xdr:row>
      <xdr:rowOff>14722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2EBA5A71-4DFC-4FDE-B8B2-2AC4818915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97</xdr:row>
      <xdr:rowOff>0</xdr:rowOff>
    </xdr:from>
    <xdr:to>
      <xdr:col>41</xdr:col>
      <xdr:colOff>280147</xdr:colOff>
      <xdr:row>122</xdr:row>
      <xdr:rowOff>236394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18754341-D801-4212-AD1C-EF63D0AE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0</xdr:colOff>
      <xdr:row>97</xdr:row>
      <xdr:rowOff>0</xdr:rowOff>
    </xdr:from>
    <xdr:to>
      <xdr:col>54</xdr:col>
      <xdr:colOff>280147</xdr:colOff>
      <xdr:row>122</xdr:row>
      <xdr:rowOff>236394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6CFA75-D70C-49E1-8509-35A46DEC6E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69273</xdr:colOff>
      <xdr:row>128</xdr:row>
      <xdr:rowOff>121227</xdr:rowOff>
    </xdr:from>
    <xdr:to>
      <xdr:col>28</xdr:col>
      <xdr:colOff>349420</xdr:colOff>
      <xdr:row>154</xdr:row>
      <xdr:rowOff>113848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35D6E2D2-0BF3-4ED6-902D-811B1C1E85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128</xdr:row>
      <xdr:rowOff>0</xdr:rowOff>
    </xdr:from>
    <xdr:to>
      <xdr:col>41</xdr:col>
      <xdr:colOff>280147</xdr:colOff>
      <xdr:row>153</xdr:row>
      <xdr:rowOff>235076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208E5F0E-B43F-482F-8B18-C06D680A3E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0</xdr:colOff>
      <xdr:row>128</xdr:row>
      <xdr:rowOff>0</xdr:rowOff>
    </xdr:from>
    <xdr:to>
      <xdr:col>54</xdr:col>
      <xdr:colOff>280147</xdr:colOff>
      <xdr:row>153</xdr:row>
      <xdr:rowOff>235076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15F72DBC-03A4-4436-84EF-28EBED0998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564696</xdr:colOff>
      <xdr:row>161</xdr:row>
      <xdr:rowOff>238125</xdr:rowOff>
    </xdr:from>
    <xdr:to>
      <xdr:col>28</xdr:col>
      <xdr:colOff>82843</xdr:colOff>
      <xdr:row>187</xdr:row>
      <xdr:rowOff>182249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C88C545C-34B7-4C59-8E2E-E96C46B958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0</xdr:colOff>
      <xdr:row>162</xdr:row>
      <xdr:rowOff>0</xdr:rowOff>
    </xdr:from>
    <xdr:to>
      <xdr:col>42</xdr:col>
      <xdr:colOff>280147</xdr:colOff>
      <xdr:row>187</xdr:row>
      <xdr:rowOff>189053</xdr:rowOff>
    </xdr:to>
    <xdr:graphicFrame macro="">
      <xdr:nvGraphicFramePr>
        <xdr:cNvPr id="73" name="Gráfico 72">
          <a:extLst>
            <a:ext uri="{FF2B5EF4-FFF2-40B4-BE49-F238E27FC236}">
              <a16:creationId xmlns:a16="http://schemas.microsoft.com/office/drawing/2014/main" id="{D27310F9-C488-432E-9477-34010D9912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45</xdr:col>
      <xdr:colOff>0</xdr:colOff>
      <xdr:row>162</xdr:row>
      <xdr:rowOff>0</xdr:rowOff>
    </xdr:from>
    <xdr:to>
      <xdr:col>56</xdr:col>
      <xdr:colOff>280147</xdr:colOff>
      <xdr:row>187</xdr:row>
      <xdr:rowOff>189053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CCEE2F9-BC0E-4CB8-BC30-C59B8CA18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absoluteAnchor>
    <xdr:pos x="44332071" y="734786"/>
    <xdr:ext cx="8662147" cy="6286500"/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8E22B69-7E4F-435C-8704-6AD1A76B67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absoluteAnchor>
  <xdr:absoluteAnchor>
    <xdr:pos x="44330471" y="8034618"/>
    <xdr:ext cx="8662147" cy="6286500"/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4448F775-97CD-4528-BCF6-B2D1AF4610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absoluteAnchor>
  <xdr:absoluteAnchor>
    <xdr:pos x="54233885" y="725365"/>
    <xdr:ext cx="8662147" cy="6286500"/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58CF68E-6778-47C7-BF08-325546BFB7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absoluteAnchor>
  <xdr:absoluteAnchor>
    <xdr:pos x="63377885" y="725365"/>
    <xdr:ext cx="8662147" cy="6286500"/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BC836708-711F-4BE5-9271-14F2E3B91B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absoluteAnchor>
  <xdr:absoluteAnchor>
    <xdr:pos x="54236471" y="8034618"/>
    <xdr:ext cx="8662147" cy="6286500"/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44F2FB3F-FC48-4999-89B8-C10CA9D0BC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absoluteAnchor>
  <xdr:absoluteAnchor>
    <xdr:pos x="63380471" y="8034618"/>
    <xdr:ext cx="8662147" cy="6286500"/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D1EDCAAD-3AF4-4C7D-A969-0036E55800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absoluteAnchor>
  <xdr:absoluteAnchor>
    <xdr:pos x="44330471" y="15889941"/>
    <xdr:ext cx="8662147" cy="6286500"/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AC991C89-A245-4225-8699-0BD9FD1C4F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absoluteAnchor>
  <xdr:absoluteAnchor>
    <xdr:pos x="53471885" y="15855462"/>
    <xdr:ext cx="8662147" cy="6286500"/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73B7996C-CE7A-4AF0-8F48-EBD82BB221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absoluteAnchor>
  <xdr:absoluteAnchor>
    <xdr:pos x="62615885" y="15855462"/>
    <xdr:ext cx="8662147" cy="6286500"/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119B1A64-E77C-42BC-8DFF-FEF9A14C48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absoluteAnchor>
  <xdr:twoCellAnchor>
    <xdr:from>
      <xdr:col>56</xdr:col>
      <xdr:colOff>0</xdr:colOff>
      <xdr:row>97</xdr:row>
      <xdr:rowOff>0</xdr:rowOff>
    </xdr:from>
    <xdr:to>
      <xdr:col>67</xdr:col>
      <xdr:colOff>280147</xdr:colOff>
      <xdr:row>122</xdr:row>
      <xdr:rowOff>243197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463C12B4-5ED8-4F4B-A19C-FD734AA25E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68</xdr:col>
      <xdr:colOff>0</xdr:colOff>
      <xdr:row>97</xdr:row>
      <xdr:rowOff>0</xdr:rowOff>
    </xdr:from>
    <xdr:to>
      <xdr:col>79</xdr:col>
      <xdr:colOff>280147</xdr:colOff>
      <xdr:row>122</xdr:row>
      <xdr:rowOff>233672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DB0AE849-5C48-4B9C-8323-D80C377F83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80</xdr:col>
      <xdr:colOff>0</xdr:colOff>
      <xdr:row>97</xdr:row>
      <xdr:rowOff>0</xdr:rowOff>
    </xdr:from>
    <xdr:to>
      <xdr:col>91</xdr:col>
      <xdr:colOff>280147</xdr:colOff>
      <xdr:row>122</xdr:row>
      <xdr:rowOff>233672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4FE527B5-6A87-4C58-90B2-5B42A232DE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58</xdr:col>
      <xdr:colOff>0</xdr:colOff>
      <xdr:row>162</xdr:row>
      <xdr:rowOff>0</xdr:rowOff>
    </xdr:from>
    <xdr:to>
      <xdr:col>69</xdr:col>
      <xdr:colOff>280147</xdr:colOff>
      <xdr:row>187</xdr:row>
      <xdr:rowOff>182249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95014BCF-2832-46D5-91CE-BF538CF842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70</xdr:col>
      <xdr:colOff>0</xdr:colOff>
      <xdr:row>162</xdr:row>
      <xdr:rowOff>0</xdr:rowOff>
    </xdr:from>
    <xdr:to>
      <xdr:col>81</xdr:col>
      <xdr:colOff>280147</xdr:colOff>
      <xdr:row>187</xdr:row>
      <xdr:rowOff>182249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64BC1A36-E1C8-4115-A0B9-2A60B3ACC4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82</xdr:col>
      <xdr:colOff>0</xdr:colOff>
      <xdr:row>162</xdr:row>
      <xdr:rowOff>0</xdr:rowOff>
    </xdr:from>
    <xdr:to>
      <xdr:col>93</xdr:col>
      <xdr:colOff>280147</xdr:colOff>
      <xdr:row>187</xdr:row>
      <xdr:rowOff>182249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23293ECE-12E3-45B4-8B86-32004F1CEA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October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104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</a:t>
          </a:r>
          <a:r>
            <a:rPr lang="es-MX" sz="600" baseline="0">
              <a:latin typeface="Montserrat" panose="00000500000000000000" pitchFamily="2" charset="0"/>
            </a:rPr>
            <a:t>. For more information, please consult the Methodology Note available at: </a:t>
          </a:r>
          <a:r>
            <a:rPr lang="es-MX" sz="600" u="sng" baseline="0">
              <a:solidFill>
                <a:schemeClr val="accent1"/>
              </a:solidFill>
              <a:latin typeface="Montserrat" panose="00000500000000000000" pitchFamily="2" charset="0"/>
            </a:rPr>
            <a:t>https://hidrocarburos.gob.mx/media/4599/methodology-note.pdf</a:t>
          </a:r>
          <a:r>
            <a:rPr lang="es-MX" sz="600" baseline="0">
              <a:latin typeface="Montserrat" panose="00000500000000000000" pitchFamily="2" charset="0"/>
            </a:rPr>
            <a:t>  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B: billion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during 2020 and through August 2021.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October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"Pemex Contracts" category considers Pemex´s participation in 23 Hydrocarbons Exploration and Production Contracts, in which it is either the operator or a partner.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The "Private Contracts" category considers private companies´ participation in 104 Hydrocarbons Exploration and Production Contracts, in which they are either the operator or a partner.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5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7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EA8D39-B7E8-45BA-9A11-21287060B3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April 2022</a:t>
          </a:r>
          <a:r>
            <a:rPr lang="es-MX" sz="600" baseline="0">
              <a:latin typeface="Montserrat" panose="00000500000000000000" pitchFamily="2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aseline="0">
              <a:latin typeface="Montserrat" panose="00000500000000000000" pitchFamily="2" charset="0"/>
            </a:rPr>
            <a:t>               For more information, please consult the Methodology Note available at: </a:t>
          </a:r>
          <a:r>
            <a:rPr lang="es-MX" sz="600" u="sng" baseline="0">
              <a:solidFill>
                <a:schemeClr val="accent1">
                  <a:lumMod val="75000"/>
                </a:schemeClr>
              </a:solidFill>
              <a:latin typeface="Montserrat" panose="00000500000000000000" pitchFamily="2" charset="0"/>
            </a:rPr>
            <a:t>https://hidrocarburos.gob.mx/media/4996/methodology-note-q1-2022.pdf</a:t>
          </a:r>
          <a:endParaRPr lang="es-MX" sz="600" u="sng">
            <a:solidFill>
              <a:schemeClr val="accent1">
                <a:lumMod val="75000"/>
              </a:schemeClr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D28A13-DE91-498B-B854-77B50EC92C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025A83-83C7-447F-AD2C-AEB3BDCC3A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146A42-0B15-4DB6-BEC6-7241192612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969EC0-60BB-408A-ABF2-AE991D624C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M: million barrels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</a:t>
          </a:r>
          <a:r>
            <a:rPr lang="es-MX" sz="600" baseline="0">
              <a:latin typeface="Montserrat" panose="00000500000000000000" pitchFamily="2" charset="0"/>
            </a:rPr>
            <a:t> </a:t>
          </a:r>
          <a:r>
            <a:rPr lang="es-MX" sz="600">
              <a:latin typeface="Montserrat" panose="00000500000000000000" pitchFamily="2" charset="0"/>
            </a:rPr>
            <a:t>April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600"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0C5D9F-0000-491F-9423-7DC28E0E66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April 2022</a:t>
          </a:r>
          <a:r>
            <a:rPr lang="es-MX" sz="600" baseline="0">
              <a:latin typeface="Montserrat" panose="00000500000000000000" pitchFamily="2" charset="0"/>
            </a:rPr>
            <a:t>. Volume without nitrogen.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For more information, please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consult the Methodology Note available at: </a:t>
          </a:r>
          <a:r>
            <a:rPr lang="es-MX" sz="600" u="sng" baseline="0">
              <a:solidFill>
                <a:schemeClr val="accent1">
                  <a:lumMod val="75000"/>
                </a:schemeClr>
              </a:solidFill>
              <a:latin typeface="Montserrat" panose="00000500000000000000" pitchFamily="2" charset="0"/>
              <a:ea typeface="+mn-ea"/>
              <a:cs typeface="+mn-cs"/>
            </a:rPr>
            <a:t>https://hidrocarburos.gob.mx/media/4996/methodology-note-q1-2022.pdf</a:t>
          </a:r>
          <a:endParaRPr lang="es-MX" sz="600" u="sng">
            <a:solidFill>
              <a:schemeClr val="accent1">
                <a:lumMod val="75000"/>
              </a:schemeClr>
            </a:solidFill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1C13C4-182A-49A7-8CB0-9CE487598E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Volume without nitrogen.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133DD1-D527-491C-AA1F-06FE21CEFD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</a:rPr>
            <a:t>               *Producción observada en</a:t>
          </a:r>
          <a:r>
            <a:rPr lang="es-MX" sz="600" b="0" baseline="0">
              <a:latin typeface="Montserrat" panose="00000500000000000000" pitchFamily="2" charset="0"/>
            </a:rPr>
            <a:t> 2020 y </a:t>
          </a:r>
          <a:r>
            <a:rPr lang="es-MX" sz="600" b="0">
              <a:latin typeface="Montserrat" panose="00000500000000000000" pitchFamily="2" charset="0"/>
            </a:rPr>
            <a:t>a agosto de 2021.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</a:rPr>
            <a:t>               Fuente:</a:t>
          </a:r>
          <a:r>
            <a:rPr lang="es-MX" sz="600" b="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b="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 b="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Volume without nitrogen.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9E14C6-380E-40E4-B186-A49CFBCFC5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   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Volume without nitrogen.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CDCAA-23C0-42D5-BFE5-58BBE1BF25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  <a:r>
            <a:rPr lang="es-MX" sz="600" baseline="0">
              <a:latin typeface="Montserrat" panose="00000500000000000000" pitchFamily="2" charset="0"/>
            </a:rPr>
            <a:t>   </a:t>
          </a:r>
          <a:r>
            <a:rPr lang="es-MX" sz="600">
              <a:latin typeface="Montserrat" panose="00000500000000000000" pitchFamily="2" charset="0"/>
            </a:rPr>
            <a:t>B: billion cubic feet per day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April 2022. Volume without nitrogen.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endParaRPr lang="es-MX" sz="600"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190F13-07FA-42FF-9167-E7B58DB105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hlinkClick xmlns:a="http://schemas.openxmlformats.org/drawingml/2006/main" xmlns:r="http://schemas.openxmlformats.org/officeDocument/2006/relationships" r:id="rId2"/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April 2022.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For more information, please consult the Methodology Note available at: </a:t>
          </a:r>
          <a:r>
            <a:rPr lang="es-MX" sz="600" u="sng">
              <a:solidFill>
                <a:schemeClr val="accent1">
                  <a:lumMod val="75000"/>
                </a:schemeClr>
              </a:solidFill>
              <a:latin typeface="Montserrat" panose="00000500000000000000" pitchFamily="2" charset="0"/>
              <a:ea typeface="+mn-ea"/>
              <a:cs typeface="+mn-cs"/>
            </a:rPr>
            <a:t>https://hidrocarburos.gob.mx/media/4996/methodology-note-q1-2022.pdf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322E4B-3479-4CD7-9C7C-365F9ACEE3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FA7A5A-C1EF-403A-8DF0-E9B8940EB9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8E1970-898E-4F9E-A138-4D6A91368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</a:t>
          </a:r>
          <a:r>
            <a:rPr lang="es-MX" sz="600" baseline="0">
              <a:latin typeface="Montserrat" panose="00000500000000000000" pitchFamily="2" charset="0"/>
            </a:rPr>
            <a:t> CNH estimates with information available through April 2022.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"Pemex Contracts" category considers Pemex´s participation in 23 Hydrocarbons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Exploration and Production Contracts, in which it is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The "Private Contracts" category considers private companies´ participation</a:t>
          </a:r>
          <a:r>
            <a:rPr lang="es-MX" sz="600" baseline="0">
              <a:latin typeface="Montserrat" panose="00000500000000000000" pitchFamily="2" charset="0"/>
              <a:ea typeface="+mn-ea"/>
              <a:cs typeface="+mn-cs"/>
            </a:rPr>
            <a:t> in Hydrocarbons Exploration and Production Contracts, in which they are either the operator or a partner</a:t>
          </a: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. 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AACFEC-870C-4DE2-8492-AB344B26C2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*Observed production from 2020 to March 2022.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Source: CNH estimates with information available through April 2022.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</a:t>
          </a:r>
          <a:endParaRPr lang="es-MX" sz="600">
            <a:latin typeface="Montserrat" panose="00000500000000000000" pitchFamily="2" charset="0"/>
            <a:ea typeface="+mn-ea"/>
            <a:cs typeface="+mn-cs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2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4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6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0.10541</cdr:x>
      <cdr:y>0.10556</cdr:y>
    </cdr:to>
    <cdr:pic>
      <cdr:nvPicPr>
        <cdr:cNvPr id="8" name="Imagen 1">
          <a:extLst xmlns:a="http://schemas.openxmlformats.org/drawingml/2006/main">
            <a:ext uri="{FF2B5EF4-FFF2-40B4-BE49-F238E27FC236}">
              <a16:creationId xmlns:a16="http://schemas.microsoft.com/office/drawing/2014/main" id="{D500ADFB-32CF-4B01-9162-B499485BC62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13086" cy="6636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0.91926</cdr:y>
    </cdr:from>
    <cdr:to>
      <cdr:x>1</cdr:x>
      <cdr:y>0.99301</cdr:y>
    </cdr:to>
    <cdr:sp macro="" textlink="">
      <cdr:nvSpPr>
        <cdr:cNvPr id="9" name="CuadroTexto 1">
          <a:extLst xmlns:a="http://schemas.openxmlformats.org/drawingml/2006/main">
            <a:ext uri="{FF2B5EF4-FFF2-40B4-BE49-F238E27FC236}">
              <a16:creationId xmlns:a16="http://schemas.microsoft.com/office/drawing/2014/main" id="{6671FD99-F137-4660-B621-D460124F7D1C}"/>
            </a:ext>
          </a:extLst>
        </cdr:cNvPr>
        <cdr:cNvSpPr txBox="1"/>
      </cdr:nvSpPr>
      <cdr:spPr>
        <a:xfrm xmlns:a="http://schemas.openxmlformats.org/drawingml/2006/main">
          <a:off x="0" y="5778939"/>
          <a:ext cx="8662147" cy="463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*Producción observada en</a:t>
          </a:r>
          <a:r>
            <a:rPr lang="es-MX" sz="600" baseline="0">
              <a:latin typeface="Montserrat" panose="00000500000000000000" pitchFamily="2" charset="0"/>
            </a:rPr>
            <a:t> 2020 y </a:t>
          </a:r>
          <a:r>
            <a:rPr lang="es-MX" sz="600">
              <a:latin typeface="Montserrat" panose="00000500000000000000" pitchFamily="2" charset="0"/>
            </a:rPr>
            <a:t>a agosto de 2021.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</a:rPr>
            <a:t>               Fuente:</a:t>
          </a:r>
          <a:r>
            <a:rPr lang="es-MX" sz="600" baseline="0">
              <a:latin typeface="Montserrat" panose="00000500000000000000" pitchFamily="2" charset="0"/>
            </a:rPr>
            <a:t> Estimaciones de la CNH con información disponible a octubre de 2021. </a:t>
          </a:r>
          <a:endParaRPr lang="es-MX" sz="600" u="sng">
            <a:solidFill>
              <a:srgbClr val="FF0000"/>
            </a:solidFill>
            <a:effectLst/>
            <a:latin typeface="Montserrat" panose="00000500000000000000" pitchFamily="2" charset="0"/>
            <a:ea typeface="Calibri" panose="020F050202020403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Pemex" considera intereses de participación de Petróleos Mexicanos en 23 contratos para la exploración y extracción de hidrocarburos que opera o es socio. </a:t>
          </a:r>
        </a:p>
        <a:p xmlns:a="http://schemas.openxmlformats.org/drawingml/2006/main">
          <a:r>
            <a:rPr lang="es-MX" sz="600">
              <a:latin typeface="Montserrat" panose="00000500000000000000" pitchFamily="2" charset="0"/>
              <a:ea typeface="+mn-ea"/>
              <a:cs typeface="+mn-cs"/>
            </a:rPr>
            <a:t>               La categoría "Contratos Privados" considera intereses de participación de empresas privadas en 104 contratos para la exploración y extracción de hidrocarburos que operan o son socios.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0E0D-C4FF-4CBB-9330-60A5D1B1FE0A}">
  <dimension ref="B2:L32"/>
  <sheetViews>
    <sheetView tabSelected="1" zoomScale="110" zoomScaleNormal="110" workbookViewId="0"/>
  </sheetViews>
  <sheetFormatPr baseColWidth="10" defaultRowHeight="18.75" x14ac:dyDescent="0.35"/>
  <cols>
    <col min="1" max="1" width="6.85546875" style="1" customWidth="1"/>
    <col min="2" max="2" width="46.7109375" style="22" customWidth="1"/>
    <col min="3" max="16384" width="11.42578125" style="1"/>
  </cols>
  <sheetData>
    <row r="2" spans="2:12" x14ac:dyDescent="0.35">
      <c r="B2" s="21" t="s">
        <v>37</v>
      </c>
    </row>
    <row r="3" spans="2:12" x14ac:dyDescent="0.35">
      <c r="B3" s="22" t="s">
        <v>38</v>
      </c>
    </row>
    <row r="4" spans="2:12" ht="19.5" thickBot="1" x14ac:dyDescent="0.4"/>
    <row r="5" spans="2:12" ht="19.5" thickBot="1" x14ac:dyDescent="0.4">
      <c r="B5" s="23" t="s">
        <v>26</v>
      </c>
      <c r="C5" s="19" t="s">
        <v>12</v>
      </c>
      <c r="D5" s="19" t="s">
        <v>1</v>
      </c>
      <c r="E5" s="19" t="s">
        <v>39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</row>
    <row r="6" spans="2:12" ht="20.25" thickTop="1" thickBot="1" x14ac:dyDescent="0.4">
      <c r="B6" s="24" t="s">
        <v>16</v>
      </c>
      <c r="C6" s="16">
        <v>1533.8499030134328</v>
      </c>
      <c r="D6" s="16">
        <v>1495.6796163149124</v>
      </c>
      <c r="E6" s="16">
        <v>1425.9139495262223</v>
      </c>
      <c r="F6" s="16">
        <v>1379.0293370930881</v>
      </c>
      <c r="G6" s="16">
        <v>1302.6404270585001</v>
      </c>
      <c r="H6" s="16">
        <v>1254.0153734921566</v>
      </c>
      <c r="I6" s="16">
        <v>1214.1070541474662</v>
      </c>
      <c r="J6" s="16">
        <v>1213.5803488342906</v>
      </c>
      <c r="K6" s="16">
        <v>1183.1182105324376</v>
      </c>
      <c r="L6" s="16">
        <v>1119.248370745483</v>
      </c>
    </row>
    <row r="7" spans="2:12" ht="19.5" thickBot="1" x14ac:dyDescent="0.4">
      <c r="B7" s="25" t="s">
        <v>17</v>
      </c>
      <c r="C7" s="17">
        <v>11.575096986567122</v>
      </c>
      <c r="D7" s="17">
        <v>32.176383685087671</v>
      </c>
      <c r="E7" s="17">
        <v>43.507050473777774</v>
      </c>
      <c r="F7" s="17">
        <v>84.025242051516614</v>
      </c>
      <c r="G7" s="17">
        <v>121.96550001594571</v>
      </c>
      <c r="H7" s="17">
        <v>152.53102541060571</v>
      </c>
      <c r="I7" s="17">
        <v>193.00424543903267</v>
      </c>
      <c r="J7" s="17">
        <v>229.0244619502547</v>
      </c>
      <c r="K7" s="17">
        <v>265.74890872184579</v>
      </c>
      <c r="L7" s="17">
        <v>302.38875676679942</v>
      </c>
    </row>
    <row r="8" spans="2:12" ht="19.5" thickBot="1" x14ac:dyDescent="0.4">
      <c r="B8" s="26" t="s">
        <v>18</v>
      </c>
      <c r="C8" s="18">
        <v>82.004000000000133</v>
      </c>
      <c r="D8" s="18">
        <v>92.627999999999929</v>
      </c>
      <c r="E8" s="18">
        <v>96.508000000000038</v>
      </c>
      <c r="F8" s="18">
        <v>107.5169413759798</v>
      </c>
      <c r="G8" s="18">
        <v>114.58056148063176</v>
      </c>
      <c r="H8" s="18">
        <v>121.1957950787849</v>
      </c>
      <c r="I8" s="18">
        <v>144.71162690164704</v>
      </c>
      <c r="J8" s="18">
        <v>166.40078793834752</v>
      </c>
      <c r="K8" s="18">
        <v>197.44206925613236</v>
      </c>
      <c r="L8" s="18">
        <v>224.32429262024309</v>
      </c>
    </row>
    <row r="9" spans="2:12" ht="19.5" thickBot="1" x14ac:dyDescent="0.4">
      <c r="B9" s="25" t="s">
        <v>19</v>
      </c>
      <c r="C9" s="17">
        <v>35.613999999999862</v>
      </c>
      <c r="D9" s="17">
        <v>44.224000000000075</v>
      </c>
      <c r="E9" s="17">
        <v>71.276999999999958</v>
      </c>
      <c r="F9" s="17">
        <v>115.84364507149756</v>
      </c>
      <c r="G9" s="17">
        <v>187.41787494860972</v>
      </c>
      <c r="H9" s="17">
        <v>255.80890226615298</v>
      </c>
      <c r="I9" s="17">
        <v>315.41231031910365</v>
      </c>
      <c r="J9" s="17">
        <v>406.07792765051306</v>
      </c>
      <c r="K9" s="17">
        <v>444.09489246355872</v>
      </c>
      <c r="L9" s="17">
        <v>460.96514016819589</v>
      </c>
    </row>
    <row r="10" spans="2:12" ht="19.5" thickBot="1" x14ac:dyDescent="0.4">
      <c r="B10" s="27" t="s">
        <v>9</v>
      </c>
      <c r="C10" s="20">
        <v>1663.0429999999999</v>
      </c>
      <c r="D10" s="20">
        <v>1664.7080000000003</v>
      </c>
      <c r="E10" s="20">
        <v>1637.2060000000001</v>
      </c>
      <c r="F10" s="20">
        <v>1686.4151655920821</v>
      </c>
      <c r="G10" s="20">
        <v>1726.6043635036874</v>
      </c>
      <c r="H10" s="20">
        <v>1783.5510962477001</v>
      </c>
      <c r="I10" s="20">
        <v>1867.2352368072497</v>
      </c>
      <c r="J10" s="20">
        <v>2015.0835263734061</v>
      </c>
      <c r="K10" s="20">
        <v>2090.4040809739745</v>
      </c>
      <c r="L10" s="20">
        <v>2106.9265603007216</v>
      </c>
    </row>
    <row r="12" spans="2:12" ht="19.5" thickBot="1" x14ac:dyDescent="0.4"/>
    <row r="13" spans="2:12" ht="19.5" thickBot="1" x14ac:dyDescent="0.4">
      <c r="B13" s="23" t="s">
        <v>27</v>
      </c>
      <c r="C13" s="19" t="s">
        <v>12</v>
      </c>
      <c r="D13" s="19" t="s">
        <v>1</v>
      </c>
      <c r="E13" s="19" t="s">
        <v>39</v>
      </c>
      <c r="F13" s="19" t="s">
        <v>2</v>
      </c>
      <c r="G13" s="19" t="s">
        <v>3</v>
      </c>
      <c r="H13" s="19" t="s">
        <v>4</v>
      </c>
      <c r="I13" s="19" t="s">
        <v>5</v>
      </c>
      <c r="J13" s="19" t="s">
        <v>6</v>
      </c>
      <c r="K13" s="19" t="s">
        <v>7</v>
      </c>
      <c r="L13" s="19" t="s">
        <v>8</v>
      </c>
    </row>
    <row r="14" spans="2:12" ht="20.25" thickTop="1" thickBot="1" x14ac:dyDescent="0.4">
      <c r="B14" s="24" t="s">
        <v>16</v>
      </c>
      <c r="C14" s="16">
        <v>1533.8499030134328</v>
      </c>
      <c r="D14" s="16">
        <v>1495.6796163149124</v>
      </c>
      <c r="E14" s="16">
        <v>1425.9139495262223</v>
      </c>
      <c r="F14" s="16">
        <v>1359.1921497976041</v>
      </c>
      <c r="G14" s="16">
        <v>1288.7554674848222</v>
      </c>
      <c r="H14" s="16">
        <v>1240.9709013489112</v>
      </c>
      <c r="I14" s="16">
        <v>1200.5320181617183</v>
      </c>
      <c r="J14" s="16">
        <v>1180.8074610429537</v>
      </c>
      <c r="K14" s="16">
        <v>1146.1673876259717</v>
      </c>
      <c r="L14" s="16">
        <v>1088.9226678603961</v>
      </c>
    </row>
    <row r="15" spans="2:12" ht="19.5" thickBot="1" x14ac:dyDescent="0.4">
      <c r="B15" s="25" t="s">
        <v>17</v>
      </c>
      <c r="C15" s="17">
        <v>11.575096986567122</v>
      </c>
      <c r="D15" s="17">
        <v>32.176383685087671</v>
      </c>
      <c r="E15" s="17">
        <v>43.507050473777774</v>
      </c>
      <c r="F15" s="17">
        <v>80.830028705235279</v>
      </c>
      <c r="G15" s="17">
        <v>109.48578117185309</v>
      </c>
      <c r="H15" s="17">
        <v>131.88940308434621</v>
      </c>
      <c r="I15" s="17">
        <v>157.71468490170594</v>
      </c>
      <c r="J15" s="17">
        <v>190.49895751780664</v>
      </c>
      <c r="K15" s="17">
        <v>221.35972629938885</v>
      </c>
      <c r="L15" s="17">
        <v>257.43011669128185</v>
      </c>
    </row>
    <row r="16" spans="2:12" ht="19.5" thickBot="1" x14ac:dyDescent="0.4">
      <c r="B16" s="26" t="s">
        <v>18</v>
      </c>
      <c r="C16" s="18">
        <v>82.004000000000133</v>
      </c>
      <c r="D16" s="18">
        <v>92.627999999999929</v>
      </c>
      <c r="E16" s="18">
        <v>96.508000000000038</v>
      </c>
      <c r="F16" s="18">
        <v>107.5169413759798</v>
      </c>
      <c r="G16" s="18">
        <v>114.58056148063176</v>
      </c>
      <c r="H16" s="18">
        <v>121.1957950787849</v>
      </c>
      <c r="I16" s="18">
        <v>142.14064008848754</v>
      </c>
      <c r="J16" s="18">
        <v>154.93499087371444</v>
      </c>
      <c r="K16" s="18">
        <v>168.433431584061</v>
      </c>
      <c r="L16" s="18">
        <v>173.02125104156755</v>
      </c>
    </row>
    <row r="17" spans="2:12" ht="19.5" thickBot="1" x14ac:dyDescent="0.4">
      <c r="B17" s="25" t="s">
        <v>19</v>
      </c>
      <c r="C17" s="17">
        <v>35.613999999999862</v>
      </c>
      <c r="D17" s="17">
        <v>44.224000000000075</v>
      </c>
      <c r="E17" s="17">
        <v>71.276999999999958</v>
      </c>
      <c r="F17" s="17">
        <v>103.75228796869413</v>
      </c>
      <c r="G17" s="17">
        <v>171.80189839379113</v>
      </c>
      <c r="H17" s="17">
        <v>240.96593655595021</v>
      </c>
      <c r="I17" s="17">
        <v>295.3623214090378</v>
      </c>
      <c r="J17" s="17">
        <v>373.49757548858082</v>
      </c>
      <c r="K17" s="17">
        <v>392.47843343814327</v>
      </c>
      <c r="L17" s="17">
        <v>388.95097780713178</v>
      </c>
    </row>
    <row r="18" spans="2:12" ht="19.5" thickBot="1" x14ac:dyDescent="0.4">
      <c r="B18" s="27" t="s">
        <v>9</v>
      </c>
      <c r="C18" s="20">
        <v>1663.0429999999999</v>
      </c>
      <c r="D18" s="20">
        <v>1664.7080000000003</v>
      </c>
      <c r="E18" s="20">
        <v>1637.2060000000001</v>
      </c>
      <c r="F18" s="20">
        <v>1651.2914078475133</v>
      </c>
      <c r="G18" s="20">
        <v>1684.6237085310984</v>
      </c>
      <c r="H18" s="20">
        <v>1735.0220360679925</v>
      </c>
      <c r="I18" s="20">
        <v>1795.7496645609497</v>
      </c>
      <c r="J18" s="20">
        <v>1899.7389849230558</v>
      </c>
      <c r="K18" s="20">
        <v>1928.4389789475649</v>
      </c>
      <c r="L18" s="20">
        <v>1908.3250134003772</v>
      </c>
    </row>
    <row r="20" spans="2:12" ht="19.5" thickBot="1" x14ac:dyDescent="0.4"/>
    <row r="21" spans="2:12" ht="19.5" thickBot="1" x14ac:dyDescent="0.4">
      <c r="B21" s="23" t="s">
        <v>28</v>
      </c>
      <c r="C21" s="19" t="s">
        <v>12</v>
      </c>
      <c r="D21" s="19" t="s">
        <v>1</v>
      </c>
      <c r="E21" s="19" t="s">
        <v>39</v>
      </c>
      <c r="F21" s="19" t="s">
        <v>2</v>
      </c>
      <c r="G21" s="19" t="s">
        <v>3</v>
      </c>
      <c r="H21" s="19" t="s">
        <v>4</v>
      </c>
      <c r="I21" s="19" t="s">
        <v>5</v>
      </c>
      <c r="J21" s="19" t="s">
        <v>6</v>
      </c>
      <c r="K21" s="19" t="s">
        <v>7</v>
      </c>
      <c r="L21" s="19" t="s">
        <v>8</v>
      </c>
    </row>
    <row r="22" spans="2:12" ht="20.25" thickTop="1" thickBot="1" x14ac:dyDescent="0.4">
      <c r="B22" s="24" t="s">
        <v>16</v>
      </c>
      <c r="C22" s="16">
        <v>1533.8499030134328</v>
      </c>
      <c r="D22" s="16">
        <v>1495.6796163149124</v>
      </c>
      <c r="E22" s="16">
        <v>1425.9139495262223</v>
      </c>
      <c r="F22" s="16">
        <v>1349.1652439705369</v>
      </c>
      <c r="G22" s="16">
        <v>1241.0084562301522</v>
      </c>
      <c r="H22" s="16">
        <v>1195.8977625112223</v>
      </c>
      <c r="I22" s="16">
        <v>1173.9628788064701</v>
      </c>
      <c r="J22" s="16">
        <v>1179.6478560076414</v>
      </c>
      <c r="K22" s="16">
        <v>1142.7652924253714</v>
      </c>
      <c r="L22" s="16">
        <v>1083.7633025239579</v>
      </c>
    </row>
    <row r="23" spans="2:12" ht="19.5" thickBot="1" x14ac:dyDescent="0.4">
      <c r="B23" s="25" t="s">
        <v>17</v>
      </c>
      <c r="C23" s="17">
        <v>11.575096986567122</v>
      </c>
      <c r="D23" s="17">
        <v>32.176383685087671</v>
      </c>
      <c r="E23" s="17">
        <v>43.507050473777774</v>
      </c>
      <c r="F23" s="17">
        <v>55.098411020897181</v>
      </c>
      <c r="G23" s="17">
        <v>78.015586839128218</v>
      </c>
      <c r="H23" s="17">
        <v>94.987246096415802</v>
      </c>
      <c r="I23" s="17">
        <v>116.42460455678831</v>
      </c>
      <c r="J23" s="17">
        <v>147.67095291978421</v>
      </c>
      <c r="K23" s="17">
        <v>179.67096204773182</v>
      </c>
      <c r="L23" s="17">
        <v>217.84731347869132</v>
      </c>
    </row>
    <row r="24" spans="2:12" ht="19.5" thickBot="1" x14ac:dyDescent="0.4">
      <c r="B24" s="26" t="s">
        <v>18</v>
      </c>
      <c r="C24" s="18">
        <v>82.004000000000133</v>
      </c>
      <c r="D24" s="18">
        <v>92.627999999999929</v>
      </c>
      <c r="E24" s="18">
        <v>96.508000000000038</v>
      </c>
      <c r="F24" s="18">
        <v>107.5169413759798</v>
      </c>
      <c r="G24" s="18">
        <v>114.58056148063176</v>
      </c>
      <c r="H24" s="18">
        <v>121.1957950787849</v>
      </c>
      <c r="I24" s="18">
        <v>142.14064008848754</v>
      </c>
      <c r="J24" s="18">
        <v>154.93499087371444</v>
      </c>
      <c r="K24" s="18">
        <v>168.433431584061</v>
      </c>
      <c r="L24" s="18">
        <v>173.02125104156755</v>
      </c>
    </row>
    <row r="25" spans="2:12" ht="19.5" thickBot="1" x14ac:dyDescent="0.4">
      <c r="B25" s="25" t="s">
        <v>19</v>
      </c>
      <c r="C25" s="17">
        <v>35.613999999999862</v>
      </c>
      <c r="D25" s="17">
        <v>44.224000000000075</v>
      </c>
      <c r="E25" s="17">
        <v>71.276999999999958</v>
      </c>
      <c r="F25" s="17">
        <v>91.660930865890691</v>
      </c>
      <c r="G25" s="17">
        <v>156.18592183897255</v>
      </c>
      <c r="H25" s="17">
        <v>223.15551019276307</v>
      </c>
      <c r="I25" s="17">
        <v>269.30743796327567</v>
      </c>
      <c r="J25" s="17">
        <v>334.77103924988978</v>
      </c>
      <c r="K25" s="17">
        <v>355.35668154974735</v>
      </c>
      <c r="L25" s="17">
        <v>354.29997384114353</v>
      </c>
    </row>
    <row r="26" spans="2:12" ht="19.5" thickBot="1" x14ac:dyDescent="0.4">
      <c r="B26" s="27" t="s">
        <v>9</v>
      </c>
      <c r="C26" s="20">
        <v>1663.0429999999999</v>
      </c>
      <c r="D26" s="20">
        <v>1664.7080000000003</v>
      </c>
      <c r="E26" s="20">
        <v>1637.2060000000001</v>
      </c>
      <c r="F26" s="20">
        <v>1603.4415272333044</v>
      </c>
      <c r="G26" s="20">
        <v>1589.7905263888847</v>
      </c>
      <c r="H26" s="20">
        <v>1635.2363138791861</v>
      </c>
      <c r="I26" s="20">
        <v>1701.8355614150219</v>
      </c>
      <c r="J26" s="20">
        <v>1817.0248390510299</v>
      </c>
      <c r="K26" s="20">
        <v>1846.2263676069115</v>
      </c>
      <c r="L26" s="20">
        <v>1828.9318408853605</v>
      </c>
    </row>
    <row r="29" spans="2:12" x14ac:dyDescent="0.35">
      <c r="B29" s="22" t="s">
        <v>15</v>
      </c>
    </row>
    <row r="30" spans="2:12" x14ac:dyDescent="0.35">
      <c r="B30" s="22" t="s">
        <v>40</v>
      </c>
    </row>
    <row r="31" spans="2:12" x14ac:dyDescent="0.35">
      <c r="B31" s="22" t="s">
        <v>35</v>
      </c>
    </row>
    <row r="32" spans="2:12" x14ac:dyDescent="0.35">
      <c r="B32" s="22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0607-525A-498A-927C-8879B3E1DFCF}">
  <dimension ref="B2:L32"/>
  <sheetViews>
    <sheetView zoomScale="110" zoomScaleNormal="110" workbookViewId="0"/>
  </sheetViews>
  <sheetFormatPr baseColWidth="10" defaultRowHeight="18.75" x14ac:dyDescent="0.35"/>
  <cols>
    <col min="1" max="1" width="6.85546875" style="1" customWidth="1"/>
    <col min="2" max="2" width="46.7109375" style="22" customWidth="1"/>
    <col min="3" max="16384" width="11.42578125" style="1"/>
  </cols>
  <sheetData>
    <row r="2" spans="2:12" x14ac:dyDescent="0.35">
      <c r="B2" s="21" t="s">
        <v>43</v>
      </c>
    </row>
    <row r="3" spans="2:12" x14ac:dyDescent="0.35">
      <c r="B3" s="22" t="s">
        <v>42</v>
      </c>
    </row>
    <row r="4" spans="2:12" ht="19.5" thickBot="1" x14ac:dyDescent="0.4"/>
    <row r="5" spans="2:12" ht="19.5" thickBot="1" x14ac:dyDescent="0.4">
      <c r="B5" s="33" t="s">
        <v>26</v>
      </c>
      <c r="C5" s="11" t="s">
        <v>12</v>
      </c>
      <c r="D5" s="11" t="s">
        <v>1</v>
      </c>
      <c r="E5" s="11" t="s">
        <v>39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  <c r="K5" s="11" t="s">
        <v>7</v>
      </c>
      <c r="L5" s="11" t="s">
        <v>8</v>
      </c>
    </row>
    <row r="6" spans="2:12" ht="20.25" thickTop="1" thickBot="1" x14ac:dyDescent="0.4">
      <c r="B6" s="34" t="s">
        <v>16</v>
      </c>
      <c r="C6" s="12">
        <v>3582.6666753879067</v>
      </c>
      <c r="D6" s="12">
        <v>3592.2660938802355</v>
      </c>
      <c r="E6" s="12">
        <v>3701.8572768712224</v>
      </c>
      <c r="F6" s="12">
        <v>3547.1082938407358</v>
      </c>
      <c r="G6" s="12">
        <v>3441.9618630623595</v>
      </c>
      <c r="H6" s="12">
        <v>3583.933979755589</v>
      </c>
      <c r="I6" s="12">
        <v>3726.7754690090906</v>
      </c>
      <c r="J6" s="12">
        <v>3737.5363091653312</v>
      </c>
      <c r="K6" s="12">
        <v>3487.403526615577</v>
      </c>
      <c r="L6" s="12">
        <v>3322.9160453442182</v>
      </c>
    </row>
    <row r="7" spans="2:12" ht="19.5" thickBot="1" x14ac:dyDescent="0.4">
      <c r="B7" s="35" t="s">
        <v>17</v>
      </c>
      <c r="C7" s="13">
        <v>20.921324612093152</v>
      </c>
      <c r="D7" s="13">
        <v>36.912906119764379</v>
      </c>
      <c r="E7" s="13">
        <v>46.984723128777773</v>
      </c>
      <c r="F7" s="13">
        <v>183.3559853573521</v>
      </c>
      <c r="G7" s="13">
        <v>313.44490423354034</v>
      </c>
      <c r="H7" s="13">
        <v>452.70725587054221</v>
      </c>
      <c r="I7" s="13">
        <v>559.09059607111396</v>
      </c>
      <c r="J7" s="13">
        <v>576.68271341047682</v>
      </c>
      <c r="K7" s="13">
        <v>548.8383106549378</v>
      </c>
      <c r="L7" s="13">
        <v>505.71351440626643</v>
      </c>
    </row>
    <row r="8" spans="2:12" ht="19.5" thickBot="1" x14ac:dyDescent="0.4">
      <c r="B8" s="36" t="s">
        <v>18</v>
      </c>
      <c r="C8" s="14">
        <v>99.691000000000258</v>
      </c>
      <c r="D8" s="14">
        <v>87.559000000000196</v>
      </c>
      <c r="E8" s="14">
        <v>86.128000000000156</v>
      </c>
      <c r="F8" s="14">
        <v>95.812510268565006</v>
      </c>
      <c r="G8" s="14">
        <v>94.717659463357052</v>
      </c>
      <c r="H8" s="14">
        <v>96.666665227325268</v>
      </c>
      <c r="I8" s="14">
        <v>115.72782261522821</v>
      </c>
      <c r="J8" s="14">
        <v>131.73439852864706</v>
      </c>
      <c r="K8" s="14">
        <v>155.35215007227239</v>
      </c>
      <c r="L8" s="14">
        <v>179.85446250749305</v>
      </c>
    </row>
    <row r="9" spans="2:12" ht="19.5" thickBot="1" x14ac:dyDescent="0.4">
      <c r="B9" s="35" t="s">
        <v>19</v>
      </c>
      <c r="C9" s="13">
        <v>140.01499999999973</v>
      </c>
      <c r="D9" s="13">
        <v>132.46099999999979</v>
      </c>
      <c r="E9" s="13">
        <v>163.41499999999982</v>
      </c>
      <c r="F9" s="13">
        <v>238.08779182542156</v>
      </c>
      <c r="G9" s="13">
        <v>315.32387572437062</v>
      </c>
      <c r="H9" s="13">
        <v>370.00102072437494</v>
      </c>
      <c r="I9" s="13">
        <v>416.11664494905767</v>
      </c>
      <c r="J9" s="13">
        <v>503.8742960226387</v>
      </c>
      <c r="K9" s="13">
        <v>542.38910107487629</v>
      </c>
      <c r="L9" s="13">
        <v>558.1383577827462</v>
      </c>
    </row>
    <row r="10" spans="2:12" ht="20.25" thickTop="1" thickBot="1" x14ac:dyDescent="0.4">
      <c r="B10" s="37" t="s">
        <v>9</v>
      </c>
      <c r="C10" s="15">
        <v>3843.2939999999999</v>
      </c>
      <c r="D10" s="15">
        <v>3849.1990000000001</v>
      </c>
      <c r="E10" s="15">
        <v>3998.3850000000002</v>
      </c>
      <c r="F10" s="15">
        <v>4064.364581292074</v>
      </c>
      <c r="G10" s="15">
        <v>4165.4483024836272</v>
      </c>
      <c r="H10" s="15">
        <v>4503.3089215778318</v>
      </c>
      <c r="I10" s="15">
        <v>4817.7105326444907</v>
      </c>
      <c r="J10" s="15">
        <v>4949.8277171270938</v>
      </c>
      <c r="K10" s="15">
        <v>4733.9830884176636</v>
      </c>
      <c r="L10" s="15">
        <v>4566.6223800407242</v>
      </c>
    </row>
    <row r="12" spans="2:12" ht="19.5" thickBot="1" x14ac:dyDescent="0.4"/>
    <row r="13" spans="2:12" ht="19.5" thickBot="1" x14ac:dyDescent="0.4">
      <c r="B13" s="33" t="s">
        <v>27</v>
      </c>
      <c r="C13" s="11" t="s">
        <v>12</v>
      </c>
      <c r="D13" s="11" t="s">
        <v>1</v>
      </c>
      <c r="E13" s="11" t="s">
        <v>39</v>
      </c>
      <c r="F13" s="11" t="s">
        <v>2</v>
      </c>
      <c r="G13" s="11" t="s">
        <v>3</v>
      </c>
      <c r="H13" s="11" t="s">
        <v>4</v>
      </c>
      <c r="I13" s="11" t="s">
        <v>5</v>
      </c>
      <c r="J13" s="11" t="s">
        <v>6</v>
      </c>
      <c r="K13" s="11" t="s">
        <v>7</v>
      </c>
      <c r="L13" s="11" t="s">
        <v>8</v>
      </c>
    </row>
    <row r="14" spans="2:12" ht="20.25" thickTop="1" thickBot="1" x14ac:dyDescent="0.4">
      <c r="B14" s="34" t="s">
        <v>16</v>
      </c>
      <c r="C14" s="12">
        <v>3582.6666753879067</v>
      </c>
      <c r="D14" s="12">
        <v>3592.2660938802355</v>
      </c>
      <c r="E14" s="12">
        <v>3701.8572768712224</v>
      </c>
      <c r="F14" s="12">
        <v>3483.4888976939051</v>
      </c>
      <c r="G14" s="12">
        <v>3274.312532939422</v>
      </c>
      <c r="H14" s="12">
        <v>3299.8364731655724</v>
      </c>
      <c r="I14" s="12">
        <v>3324.1217455443029</v>
      </c>
      <c r="J14" s="12">
        <v>3255.9089046602435</v>
      </c>
      <c r="K14" s="12">
        <v>2983.6376772463123</v>
      </c>
      <c r="L14" s="12">
        <v>2789.0801829062539</v>
      </c>
    </row>
    <row r="15" spans="2:12" ht="19.5" thickBot="1" x14ac:dyDescent="0.4">
      <c r="B15" s="35" t="s">
        <v>17</v>
      </c>
      <c r="C15" s="13">
        <v>20.921324612093152</v>
      </c>
      <c r="D15" s="13">
        <v>36.912906119764379</v>
      </c>
      <c r="E15" s="13">
        <v>46.984723128777773</v>
      </c>
      <c r="F15" s="13">
        <v>173.7636536004369</v>
      </c>
      <c r="G15" s="13">
        <v>255.45649450573777</v>
      </c>
      <c r="H15" s="13">
        <v>329.32224075666488</v>
      </c>
      <c r="I15" s="13">
        <v>380.1625192347442</v>
      </c>
      <c r="J15" s="13">
        <v>404.1568956547805</v>
      </c>
      <c r="K15" s="13">
        <v>367.44660137797098</v>
      </c>
      <c r="L15" s="13">
        <v>323.73884745853559</v>
      </c>
    </row>
    <row r="16" spans="2:12" ht="19.5" thickBot="1" x14ac:dyDescent="0.4">
      <c r="B16" s="36" t="s">
        <v>18</v>
      </c>
      <c r="C16" s="14">
        <v>99.691000000000258</v>
      </c>
      <c r="D16" s="14">
        <v>87.559000000000196</v>
      </c>
      <c r="E16" s="14">
        <v>86.128000000000156</v>
      </c>
      <c r="F16" s="14">
        <v>95.812510268565006</v>
      </c>
      <c r="G16" s="14">
        <v>94.717659463357052</v>
      </c>
      <c r="H16" s="14">
        <v>96.666665227325268</v>
      </c>
      <c r="I16" s="14">
        <v>112.25125296432732</v>
      </c>
      <c r="J16" s="14">
        <v>116.7987992383558</v>
      </c>
      <c r="K16" s="14">
        <v>123.30219625883905</v>
      </c>
      <c r="L16" s="14">
        <v>127.8872740545963</v>
      </c>
    </row>
    <row r="17" spans="2:12" ht="19.5" thickBot="1" x14ac:dyDescent="0.4">
      <c r="B17" s="35" t="s">
        <v>19</v>
      </c>
      <c r="C17" s="13">
        <v>140.01499999999973</v>
      </c>
      <c r="D17" s="13">
        <v>132.46099999999979</v>
      </c>
      <c r="E17" s="13">
        <v>163.41499999999982</v>
      </c>
      <c r="F17" s="13">
        <v>223.87108362522309</v>
      </c>
      <c r="G17" s="13">
        <v>299.05269199500873</v>
      </c>
      <c r="H17" s="13">
        <v>355.817925809543</v>
      </c>
      <c r="I17" s="13">
        <v>380.42515540981731</v>
      </c>
      <c r="J17" s="13">
        <v>462.22224641484746</v>
      </c>
      <c r="K17" s="13">
        <v>462.76218596246758</v>
      </c>
      <c r="L17" s="13">
        <v>452.4544333295234</v>
      </c>
    </row>
    <row r="18" spans="2:12" ht="20.25" thickTop="1" thickBot="1" x14ac:dyDescent="0.4">
      <c r="B18" s="37" t="s">
        <v>9</v>
      </c>
      <c r="C18" s="15">
        <v>3843.2939999999999</v>
      </c>
      <c r="D18" s="15">
        <v>3849.1990000000001</v>
      </c>
      <c r="E18" s="15">
        <v>3998.3850000000002</v>
      </c>
      <c r="F18" s="15">
        <v>3976.93614518813</v>
      </c>
      <c r="G18" s="15">
        <v>3923.5393789035256</v>
      </c>
      <c r="H18" s="15">
        <v>4081.6433049591055</v>
      </c>
      <c r="I18" s="15">
        <v>4196.9606731531912</v>
      </c>
      <c r="J18" s="15">
        <v>4239.086845968227</v>
      </c>
      <c r="K18" s="15">
        <v>3937.1486608455898</v>
      </c>
      <c r="L18" s="15">
        <v>3693.160737748909</v>
      </c>
    </row>
    <row r="20" spans="2:12" ht="19.5" thickBot="1" x14ac:dyDescent="0.4"/>
    <row r="21" spans="2:12" ht="19.5" thickBot="1" x14ac:dyDescent="0.4">
      <c r="B21" s="33" t="s">
        <v>28</v>
      </c>
      <c r="C21" s="11" t="s">
        <v>12</v>
      </c>
      <c r="D21" s="11" t="s">
        <v>1</v>
      </c>
      <c r="E21" s="11" t="s">
        <v>39</v>
      </c>
      <c r="F21" s="11" t="s">
        <v>2</v>
      </c>
      <c r="G21" s="11" t="s">
        <v>3</v>
      </c>
      <c r="H21" s="11" t="s">
        <v>4</v>
      </c>
      <c r="I21" s="11" t="s">
        <v>5</v>
      </c>
      <c r="J21" s="11" t="s">
        <v>6</v>
      </c>
      <c r="K21" s="11" t="s">
        <v>7</v>
      </c>
      <c r="L21" s="11" t="s">
        <v>8</v>
      </c>
    </row>
    <row r="22" spans="2:12" ht="20.25" thickTop="1" thickBot="1" x14ac:dyDescent="0.4">
      <c r="B22" s="34" t="s">
        <v>16</v>
      </c>
      <c r="C22" s="12">
        <v>3582.6666753879067</v>
      </c>
      <c r="D22" s="12">
        <v>3592.2660938802355</v>
      </c>
      <c r="E22" s="12">
        <v>3701.8572768712224</v>
      </c>
      <c r="F22" s="12">
        <v>3402.6074576228584</v>
      </c>
      <c r="G22" s="12">
        <v>3246.8060057633102</v>
      </c>
      <c r="H22" s="12">
        <v>3233.62394686475</v>
      </c>
      <c r="I22" s="12">
        <v>3183.8744043421625</v>
      </c>
      <c r="J22" s="12">
        <v>3081.7046501055861</v>
      </c>
      <c r="K22" s="12">
        <v>2848.4252864739133</v>
      </c>
      <c r="L22" s="12">
        <v>2648.5064115825517</v>
      </c>
    </row>
    <row r="23" spans="2:12" ht="19.5" thickBot="1" x14ac:dyDescent="0.4">
      <c r="B23" s="35" t="s">
        <v>17</v>
      </c>
      <c r="C23" s="13">
        <v>20.921324612093152</v>
      </c>
      <c r="D23" s="13">
        <v>36.912906119764379</v>
      </c>
      <c r="E23" s="13">
        <v>46.984723128777773</v>
      </c>
      <c r="F23" s="13">
        <v>69.220076197411572</v>
      </c>
      <c r="G23" s="13">
        <v>147.12095808647075</v>
      </c>
      <c r="H23" s="13">
        <v>211.69125182292615</v>
      </c>
      <c r="I23" s="13">
        <v>259.35929867265952</v>
      </c>
      <c r="J23" s="13">
        <v>286.84639399448537</v>
      </c>
      <c r="K23" s="13">
        <v>256.30066101803402</v>
      </c>
      <c r="L23" s="13">
        <v>221.17455509717246</v>
      </c>
    </row>
    <row r="24" spans="2:12" ht="19.5" thickBot="1" x14ac:dyDescent="0.4">
      <c r="B24" s="36" t="s">
        <v>18</v>
      </c>
      <c r="C24" s="14">
        <v>99.691000000000258</v>
      </c>
      <c r="D24" s="14">
        <v>87.559000000000196</v>
      </c>
      <c r="E24" s="14">
        <v>86.128000000000156</v>
      </c>
      <c r="F24" s="14">
        <v>95.812510268565006</v>
      </c>
      <c r="G24" s="14">
        <v>94.717659463357052</v>
      </c>
      <c r="H24" s="14">
        <v>96.666665227325268</v>
      </c>
      <c r="I24" s="14">
        <v>112.25125296432732</v>
      </c>
      <c r="J24" s="14">
        <v>116.7987992383558</v>
      </c>
      <c r="K24" s="14">
        <v>123.30219625883905</v>
      </c>
      <c r="L24" s="14">
        <v>127.8872740545963</v>
      </c>
    </row>
    <row r="25" spans="2:12" ht="19.5" thickBot="1" x14ac:dyDescent="0.4">
      <c r="B25" s="35" t="s">
        <v>19</v>
      </c>
      <c r="C25" s="13">
        <v>140.01499999999973</v>
      </c>
      <c r="D25" s="13">
        <v>132.46099999999979</v>
      </c>
      <c r="E25" s="13">
        <v>163.41499999999982</v>
      </c>
      <c r="F25" s="13">
        <v>209.7607169748884</v>
      </c>
      <c r="G25" s="13">
        <v>280.13695251077337</v>
      </c>
      <c r="H25" s="13">
        <v>338.75965654406502</v>
      </c>
      <c r="I25" s="13">
        <v>363.00915898028586</v>
      </c>
      <c r="J25" s="13">
        <v>414.23919534174524</v>
      </c>
      <c r="K25" s="13">
        <v>419.5765475249782</v>
      </c>
      <c r="L25" s="13">
        <v>411.79267369323497</v>
      </c>
    </row>
    <row r="26" spans="2:12" ht="20.25" thickTop="1" thickBot="1" x14ac:dyDescent="0.4">
      <c r="B26" s="37" t="s">
        <v>9</v>
      </c>
      <c r="C26" s="15">
        <v>3843.2939999999999</v>
      </c>
      <c r="D26" s="15">
        <v>3849.1990000000001</v>
      </c>
      <c r="E26" s="15">
        <v>3998.3850000000002</v>
      </c>
      <c r="F26" s="15">
        <v>3777.4007610637236</v>
      </c>
      <c r="G26" s="15">
        <v>3768.7815758239112</v>
      </c>
      <c r="H26" s="15">
        <v>3880.7415204590661</v>
      </c>
      <c r="I26" s="15">
        <v>3918.4941149594351</v>
      </c>
      <c r="J26" s="15">
        <v>3899.589038680173</v>
      </c>
      <c r="K26" s="15">
        <v>3647.6046912757647</v>
      </c>
      <c r="L26" s="15">
        <v>3409.3609144275551</v>
      </c>
    </row>
    <row r="29" spans="2:12" x14ac:dyDescent="0.35">
      <c r="B29" s="22" t="s">
        <v>15</v>
      </c>
    </row>
    <row r="30" spans="2:12" x14ac:dyDescent="0.35">
      <c r="B30" s="22" t="s">
        <v>41</v>
      </c>
    </row>
    <row r="31" spans="2:12" x14ac:dyDescent="0.35">
      <c r="B31" s="22" t="s">
        <v>35</v>
      </c>
    </row>
    <row r="32" spans="2:12" x14ac:dyDescent="0.35">
      <c r="B32" s="22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C044-6E05-4DE6-8025-F09D206D3758}">
  <dimension ref="B2:L32"/>
  <sheetViews>
    <sheetView zoomScale="110" zoomScaleNormal="110" workbookViewId="0"/>
  </sheetViews>
  <sheetFormatPr baseColWidth="10" defaultRowHeight="18.75" x14ac:dyDescent="0.35"/>
  <cols>
    <col min="1" max="1" width="6.85546875" style="1" customWidth="1"/>
    <col min="2" max="2" width="46.7109375" style="22" customWidth="1"/>
    <col min="3" max="16384" width="11.42578125" style="1"/>
  </cols>
  <sheetData>
    <row r="2" spans="2:12" x14ac:dyDescent="0.35">
      <c r="B2" s="21" t="s">
        <v>44</v>
      </c>
    </row>
    <row r="3" spans="2:12" x14ac:dyDescent="0.35">
      <c r="B3" s="22" t="s">
        <v>38</v>
      </c>
    </row>
    <row r="4" spans="2:12" ht="19.5" thickBot="1" x14ac:dyDescent="0.4"/>
    <row r="5" spans="2:12" ht="19.5" thickBot="1" x14ac:dyDescent="0.4">
      <c r="B5" s="28" t="s">
        <v>26</v>
      </c>
      <c r="C5" s="2" t="s">
        <v>12</v>
      </c>
      <c r="D5" s="2" t="s">
        <v>1</v>
      </c>
      <c r="E5" s="2" t="s">
        <v>39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</row>
    <row r="6" spans="2:12" ht="20.25" thickTop="1" thickBot="1" x14ac:dyDescent="0.4">
      <c r="B6" s="29" t="s">
        <v>16</v>
      </c>
      <c r="C6" s="3">
        <v>58</v>
      </c>
      <c r="D6" s="3">
        <v>115</v>
      </c>
      <c r="E6" s="3">
        <v>188</v>
      </c>
      <c r="F6" s="3">
        <v>228.8268050580015</v>
      </c>
      <c r="G6" s="3">
        <v>237.43752504388743</v>
      </c>
      <c r="H6" s="3">
        <v>226.51973031478494</v>
      </c>
      <c r="I6" s="3">
        <v>196.52532852958407</v>
      </c>
      <c r="J6" s="3">
        <v>168.72098164589528</v>
      </c>
      <c r="K6" s="3">
        <v>146.13397108487689</v>
      </c>
      <c r="L6" s="3">
        <v>125.66493419684747</v>
      </c>
    </row>
    <row r="7" spans="2:12" ht="19.5" thickBot="1" x14ac:dyDescent="0.4">
      <c r="B7" s="30" t="s">
        <v>17</v>
      </c>
      <c r="C7" s="4">
        <v>0</v>
      </c>
      <c r="D7" s="4">
        <v>0</v>
      </c>
      <c r="E7" s="4">
        <v>0</v>
      </c>
      <c r="F7" s="4">
        <v>1.4106495883274444</v>
      </c>
      <c r="G7" s="4">
        <v>3.4151343109421788</v>
      </c>
      <c r="H7" s="4">
        <v>5.4513928723363136</v>
      </c>
      <c r="I7" s="4">
        <v>6.0605571305694346</v>
      </c>
      <c r="J7" s="4">
        <v>6.2206968278892774</v>
      </c>
      <c r="K7" s="4">
        <v>5.9989944487276246</v>
      </c>
      <c r="L7" s="4">
        <v>5.6324807949907605</v>
      </c>
    </row>
    <row r="8" spans="2:12" ht="19.5" thickBot="1" x14ac:dyDescent="0.4">
      <c r="B8" s="31" t="s">
        <v>18</v>
      </c>
      <c r="C8" s="5">
        <v>0</v>
      </c>
      <c r="D8" s="5">
        <v>0</v>
      </c>
      <c r="E8" s="5">
        <v>0</v>
      </c>
      <c r="F8" s="5">
        <v>0.17944366000892698</v>
      </c>
      <c r="G8" s="5">
        <v>0.15332477876749556</v>
      </c>
      <c r="H8" s="5">
        <v>0.11122228600386261</v>
      </c>
      <c r="I8" s="5">
        <v>0.17044672596492855</v>
      </c>
      <c r="J8" s="5">
        <v>0.64653956407000801</v>
      </c>
      <c r="K8" s="5">
        <v>1.5638274444244662</v>
      </c>
      <c r="L8" s="5">
        <v>2.1942137360957696</v>
      </c>
    </row>
    <row r="9" spans="2:12" ht="19.5" thickBot="1" x14ac:dyDescent="0.4">
      <c r="B9" s="30" t="s">
        <v>19</v>
      </c>
      <c r="C9" s="4">
        <v>0</v>
      </c>
      <c r="D9" s="4">
        <v>0</v>
      </c>
      <c r="E9" s="4">
        <v>0</v>
      </c>
      <c r="F9" s="4">
        <v>0.40295969376462215</v>
      </c>
      <c r="G9" s="4">
        <v>1.0011322604458353</v>
      </c>
      <c r="H9" s="4">
        <v>1.2083427045374613</v>
      </c>
      <c r="I9" s="4">
        <v>2.7777359161411987</v>
      </c>
      <c r="J9" s="4">
        <v>5.5979586762377052</v>
      </c>
      <c r="K9" s="4">
        <v>8.5605007899628749</v>
      </c>
      <c r="L9" s="4">
        <v>9.5127177040614033</v>
      </c>
    </row>
    <row r="10" spans="2:12" ht="19.5" thickBot="1" x14ac:dyDescent="0.4">
      <c r="B10" s="32" t="s">
        <v>9</v>
      </c>
      <c r="C10" s="6">
        <v>58</v>
      </c>
      <c r="D10" s="6">
        <v>115</v>
      </c>
      <c r="E10" s="6">
        <v>188</v>
      </c>
      <c r="F10" s="6">
        <v>230.81985800010247</v>
      </c>
      <c r="G10" s="6">
        <v>242.00711639404292</v>
      </c>
      <c r="H10" s="6">
        <v>233.29068817766256</v>
      </c>
      <c r="I10" s="6">
        <v>205.53406830225964</v>
      </c>
      <c r="J10" s="6">
        <v>181.18617671409226</v>
      </c>
      <c r="K10" s="6">
        <v>162.25729376799185</v>
      </c>
      <c r="L10" s="6">
        <v>143.0043464319954</v>
      </c>
    </row>
    <row r="12" spans="2:12" ht="19.5" thickBot="1" x14ac:dyDescent="0.4"/>
    <row r="13" spans="2:12" ht="19.5" thickBot="1" x14ac:dyDescent="0.4">
      <c r="B13" s="28" t="s">
        <v>27</v>
      </c>
      <c r="C13" s="2" t="s">
        <v>12</v>
      </c>
      <c r="D13" s="2" t="s">
        <v>1</v>
      </c>
      <c r="E13" s="2" t="s">
        <v>39</v>
      </c>
      <c r="F13" s="2" t="s">
        <v>2</v>
      </c>
      <c r="G13" s="2" t="s">
        <v>3</v>
      </c>
      <c r="H13" s="2" t="s">
        <v>4</v>
      </c>
      <c r="I13" s="2" t="s">
        <v>5</v>
      </c>
      <c r="J13" s="2" t="s">
        <v>6</v>
      </c>
      <c r="K13" s="2" t="s">
        <v>7</v>
      </c>
      <c r="L13" s="2" t="s">
        <v>8</v>
      </c>
    </row>
    <row r="14" spans="2:12" ht="20.25" thickTop="1" thickBot="1" x14ac:dyDescent="0.4">
      <c r="B14" s="29" t="s">
        <v>16</v>
      </c>
      <c r="C14" s="3">
        <v>58</v>
      </c>
      <c r="D14" s="3">
        <v>115</v>
      </c>
      <c r="E14" s="3">
        <v>188</v>
      </c>
      <c r="F14" s="3">
        <v>214.84982554938026</v>
      </c>
      <c r="G14" s="3">
        <v>222.62336397527622</v>
      </c>
      <c r="H14" s="3">
        <v>209.49208299773042</v>
      </c>
      <c r="I14" s="3">
        <v>181.26345774383321</v>
      </c>
      <c r="J14" s="3">
        <v>155.4115527058074</v>
      </c>
      <c r="K14" s="3">
        <v>134.37472513842206</v>
      </c>
      <c r="L14" s="3">
        <v>119.70573579289839</v>
      </c>
    </row>
    <row r="15" spans="2:12" ht="19.5" thickBot="1" x14ac:dyDescent="0.4">
      <c r="B15" s="30" t="s">
        <v>17</v>
      </c>
      <c r="C15" s="4">
        <v>0</v>
      </c>
      <c r="D15" s="4">
        <v>0</v>
      </c>
      <c r="E15" s="4">
        <v>0</v>
      </c>
      <c r="F15" s="4">
        <v>1.3781477180772359</v>
      </c>
      <c r="G15" s="4">
        <v>2.5280692151671738</v>
      </c>
      <c r="H15" s="4">
        <v>3.2113636988154504</v>
      </c>
      <c r="I15" s="4">
        <v>3.373209109851381</v>
      </c>
      <c r="J15" s="4">
        <v>3.4478809245176891</v>
      </c>
      <c r="K15" s="4">
        <v>3.2892866628903894</v>
      </c>
      <c r="L15" s="4">
        <v>3.0370162444306938</v>
      </c>
    </row>
    <row r="16" spans="2:12" ht="19.5" thickBot="1" x14ac:dyDescent="0.4">
      <c r="B16" s="31" t="s">
        <v>18</v>
      </c>
      <c r="C16" s="5">
        <v>0</v>
      </c>
      <c r="D16" s="5">
        <v>0</v>
      </c>
      <c r="E16" s="5">
        <v>0</v>
      </c>
      <c r="F16" s="5">
        <v>0.17944366000892698</v>
      </c>
      <c r="G16" s="5">
        <v>0.15332477876749556</v>
      </c>
      <c r="H16" s="5">
        <v>0.11122228600386261</v>
      </c>
      <c r="I16" s="5">
        <v>0.10611827537601123</v>
      </c>
      <c r="J16" s="5">
        <v>0.43917551523044268</v>
      </c>
      <c r="K16" s="5">
        <v>0.98162955681953934</v>
      </c>
      <c r="L16" s="5">
        <v>1.0490543200177576</v>
      </c>
    </row>
    <row r="17" spans="2:12" ht="19.5" thickBot="1" x14ac:dyDescent="0.4">
      <c r="B17" s="30" t="s">
        <v>19</v>
      </c>
      <c r="C17" s="4">
        <v>0</v>
      </c>
      <c r="D17" s="4">
        <v>0</v>
      </c>
      <c r="E17" s="4">
        <v>0</v>
      </c>
      <c r="F17" s="4">
        <v>0.40295969376462215</v>
      </c>
      <c r="G17" s="4">
        <v>1.0011322604458353</v>
      </c>
      <c r="H17" s="4">
        <v>1.2083427045374613</v>
      </c>
      <c r="I17" s="4">
        <v>1.2842841055512979</v>
      </c>
      <c r="J17" s="4">
        <v>3.4737478282452954</v>
      </c>
      <c r="K17" s="4">
        <v>4.8180322150828472</v>
      </c>
      <c r="L17" s="4">
        <v>4.8639924681687674</v>
      </c>
    </row>
    <row r="18" spans="2:12" ht="19.5" thickBot="1" x14ac:dyDescent="0.4">
      <c r="B18" s="32" t="s">
        <v>9</v>
      </c>
      <c r="C18" s="6">
        <v>58</v>
      </c>
      <c r="D18" s="6">
        <v>115</v>
      </c>
      <c r="E18" s="6">
        <v>188</v>
      </c>
      <c r="F18" s="6">
        <v>216.81037662123103</v>
      </c>
      <c r="G18" s="6">
        <v>226.30589022965671</v>
      </c>
      <c r="H18" s="6">
        <v>214.02301168708721</v>
      </c>
      <c r="I18" s="6">
        <v>186.02706923461193</v>
      </c>
      <c r="J18" s="6">
        <v>162.77235697380081</v>
      </c>
      <c r="K18" s="6">
        <v>143.46367357321483</v>
      </c>
      <c r="L18" s="6">
        <v>128.6557988255156</v>
      </c>
    </row>
    <row r="20" spans="2:12" ht="19.5" thickBot="1" x14ac:dyDescent="0.4"/>
    <row r="21" spans="2:12" ht="19.5" thickBot="1" x14ac:dyDescent="0.4">
      <c r="B21" s="28" t="s">
        <v>28</v>
      </c>
      <c r="C21" s="2" t="s">
        <v>12</v>
      </c>
      <c r="D21" s="2" t="s">
        <v>1</v>
      </c>
      <c r="E21" s="2" t="s">
        <v>39</v>
      </c>
      <c r="F21" s="2" t="s">
        <v>2</v>
      </c>
      <c r="G21" s="2" t="s">
        <v>3</v>
      </c>
      <c r="H21" s="2" t="s">
        <v>4</v>
      </c>
      <c r="I21" s="2" t="s">
        <v>5</v>
      </c>
      <c r="J21" s="2" t="s">
        <v>6</v>
      </c>
      <c r="K21" s="2" t="s">
        <v>7</v>
      </c>
      <c r="L21" s="2" t="s">
        <v>8</v>
      </c>
    </row>
    <row r="22" spans="2:12" ht="20.25" thickTop="1" thickBot="1" x14ac:dyDescent="0.4">
      <c r="B22" s="29" t="s">
        <v>16</v>
      </c>
      <c r="C22" s="3">
        <v>58</v>
      </c>
      <c r="D22" s="3">
        <v>115</v>
      </c>
      <c r="E22" s="3">
        <v>188</v>
      </c>
      <c r="F22" s="3">
        <v>209.97771809619752</v>
      </c>
      <c r="G22" s="3">
        <v>214.74787611798638</v>
      </c>
      <c r="H22" s="3">
        <v>201.18107812675282</v>
      </c>
      <c r="I22" s="3">
        <v>170.31422067524343</v>
      </c>
      <c r="J22" s="3">
        <v>141.94936377428957</v>
      </c>
      <c r="K22" s="3">
        <v>119.67703214763634</v>
      </c>
      <c r="L22" s="3">
        <v>104.22386007094174</v>
      </c>
    </row>
    <row r="23" spans="2:12" ht="19.5" thickBot="1" x14ac:dyDescent="0.4">
      <c r="B23" s="30" t="s">
        <v>17</v>
      </c>
      <c r="C23" s="4">
        <v>0</v>
      </c>
      <c r="D23" s="4">
        <v>0</v>
      </c>
      <c r="E23" s="4">
        <v>0</v>
      </c>
      <c r="F23" s="4">
        <v>1.3781477180772359</v>
      </c>
      <c r="G23" s="4">
        <v>2.5280692151671738</v>
      </c>
      <c r="H23" s="4">
        <v>3.2113636988154504</v>
      </c>
      <c r="I23" s="4">
        <v>3.373209109851381</v>
      </c>
      <c r="J23" s="4">
        <v>3.4478809245176891</v>
      </c>
      <c r="K23" s="4">
        <v>3.2892866628903894</v>
      </c>
      <c r="L23" s="4">
        <v>3.0370162444306938</v>
      </c>
    </row>
    <row r="24" spans="2:12" ht="19.5" thickBot="1" x14ac:dyDescent="0.4">
      <c r="B24" s="31" t="s">
        <v>18</v>
      </c>
      <c r="C24" s="5">
        <v>0</v>
      </c>
      <c r="D24" s="5">
        <v>0</v>
      </c>
      <c r="E24" s="5">
        <v>0</v>
      </c>
      <c r="F24" s="5">
        <v>0.17944366000892698</v>
      </c>
      <c r="G24" s="5">
        <v>0.15332477876749556</v>
      </c>
      <c r="H24" s="5">
        <v>0.11122228600386261</v>
      </c>
      <c r="I24" s="5">
        <v>0.10611827537601123</v>
      </c>
      <c r="J24" s="5">
        <v>0.43917551523044268</v>
      </c>
      <c r="K24" s="5">
        <v>0.98162955681953934</v>
      </c>
      <c r="L24" s="5">
        <v>1.0490543200177576</v>
      </c>
    </row>
    <row r="25" spans="2:12" ht="19.5" thickBot="1" x14ac:dyDescent="0.4">
      <c r="B25" s="30" t="s">
        <v>19</v>
      </c>
      <c r="C25" s="4">
        <v>0</v>
      </c>
      <c r="D25" s="4">
        <v>0</v>
      </c>
      <c r="E25" s="4">
        <v>0</v>
      </c>
      <c r="F25" s="4">
        <v>0.40295969376462215</v>
      </c>
      <c r="G25" s="4">
        <v>1.0011322604458353</v>
      </c>
      <c r="H25" s="4">
        <v>1.2083427045374613</v>
      </c>
      <c r="I25" s="4">
        <v>1.2842841055512979</v>
      </c>
      <c r="J25" s="4">
        <v>3.4737478282452954</v>
      </c>
      <c r="K25" s="4">
        <v>4.8180322150828472</v>
      </c>
      <c r="L25" s="4">
        <v>4.8639924681687674</v>
      </c>
    </row>
    <row r="26" spans="2:12" ht="19.5" thickBot="1" x14ac:dyDescent="0.4">
      <c r="B26" s="32" t="s">
        <v>9</v>
      </c>
      <c r="C26" s="6">
        <v>58</v>
      </c>
      <c r="D26" s="6">
        <v>115</v>
      </c>
      <c r="E26" s="6">
        <v>188</v>
      </c>
      <c r="F26" s="6">
        <v>211.93826916804829</v>
      </c>
      <c r="G26" s="6">
        <v>218.43040237236687</v>
      </c>
      <c r="H26" s="6">
        <v>205.71200681610961</v>
      </c>
      <c r="I26" s="6">
        <v>175.07783216602215</v>
      </c>
      <c r="J26" s="6">
        <v>149.31016804228298</v>
      </c>
      <c r="K26" s="6">
        <v>128.76598058242911</v>
      </c>
      <c r="L26" s="6">
        <v>113.17392310355896</v>
      </c>
    </row>
    <row r="29" spans="2:12" x14ac:dyDescent="0.35">
      <c r="B29" s="22" t="s">
        <v>15</v>
      </c>
    </row>
    <row r="30" spans="2:12" x14ac:dyDescent="0.35">
      <c r="B30" s="22" t="s">
        <v>40</v>
      </c>
    </row>
    <row r="31" spans="2:12" x14ac:dyDescent="0.35">
      <c r="B31" s="22" t="s">
        <v>35</v>
      </c>
    </row>
    <row r="32" spans="2:12" x14ac:dyDescent="0.35">
      <c r="B32" s="22" t="s">
        <v>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0167-1557-42DA-BD49-9724D54C83C3}">
  <dimension ref="B2:BE222"/>
  <sheetViews>
    <sheetView zoomScale="85" zoomScaleNormal="85" workbookViewId="0"/>
  </sheetViews>
  <sheetFormatPr baseColWidth="10" defaultRowHeight="18.75" x14ac:dyDescent="0.35"/>
  <cols>
    <col min="1" max="1" width="6.85546875" style="1" customWidth="1"/>
    <col min="2" max="2" width="40.85546875" style="22" customWidth="1"/>
    <col min="3" max="16384" width="11.42578125" style="1"/>
  </cols>
  <sheetData>
    <row r="2" spans="2:12" x14ac:dyDescent="0.35">
      <c r="B2" s="21" t="s">
        <v>37</v>
      </c>
    </row>
    <row r="3" spans="2:12" x14ac:dyDescent="0.35">
      <c r="B3" s="22" t="s">
        <v>38</v>
      </c>
    </row>
    <row r="4" spans="2:12" ht="19.5" thickBot="1" x14ac:dyDescent="0.4"/>
    <row r="5" spans="2:12" ht="19.5" thickBot="1" x14ac:dyDescent="0.4">
      <c r="B5" s="23"/>
      <c r="C5" s="19" t="s">
        <v>12</v>
      </c>
      <c r="D5" s="19" t="s">
        <v>1</v>
      </c>
      <c r="E5" s="19" t="s">
        <v>39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6</v>
      </c>
      <c r="K5" s="19" t="s">
        <v>7</v>
      </c>
      <c r="L5" s="19" t="s">
        <v>8</v>
      </c>
    </row>
    <row r="6" spans="2:12" ht="20.25" thickTop="1" thickBot="1" x14ac:dyDescent="0.4">
      <c r="B6" s="24" t="s">
        <v>16</v>
      </c>
      <c r="C6" s="16">
        <v>1533.8499030134328</v>
      </c>
      <c r="D6" s="16">
        <v>1495.6796163149124</v>
      </c>
      <c r="E6" s="16">
        <v>1425.9139495262223</v>
      </c>
      <c r="F6" s="16">
        <v>1379.0293370930881</v>
      </c>
      <c r="G6" s="16">
        <v>1302.6404270585001</v>
      </c>
      <c r="H6" s="16">
        <v>1254.0153734921566</v>
      </c>
      <c r="I6" s="16">
        <v>1214.1070541474662</v>
      </c>
      <c r="J6" s="16">
        <v>1213.5803488342906</v>
      </c>
      <c r="K6" s="16">
        <v>1183.1182105324376</v>
      </c>
      <c r="L6" s="16">
        <v>1119.248370745483</v>
      </c>
    </row>
    <row r="7" spans="2:12" ht="19.5" thickBot="1" x14ac:dyDescent="0.4">
      <c r="B7" s="25" t="s">
        <v>17</v>
      </c>
      <c r="C7" s="17">
        <v>11.575096986567122</v>
      </c>
      <c r="D7" s="17">
        <v>32.176383685087671</v>
      </c>
      <c r="E7" s="17">
        <v>43.507050473777774</v>
      </c>
      <c r="F7" s="17">
        <v>84.025242051516614</v>
      </c>
      <c r="G7" s="17">
        <v>121.96550001594571</v>
      </c>
      <c r="H7" s="17">
        <v>152.53102541060571</v>
      </c>
      <c r="I7" s="17">
        <v>193.00424543903267</v>
      </c>
      <c r="J7" s="17">
        <v>229.0244619502547</v>
      </c>
      <c r="K7" s="17">
        <v>265.74890872184579</v>
      </c>
      <c r="L7" s="17">
        <v>302.38875676679942</v>
      </c>
    </row>
    <row r="8" spans="2:12" ht="19.5" thickBot="1" x14ac:dyDescent="0.4">
      <c r="B8" s="26" t="s">
        <v>18</v>
      </c>
      <c r="C8" s="18">
        <v>82.004000000000133</v>
      </c>
      <c r="D8" s="18">
        <v>92.627999999999929</v>
      </c>
      <c r="E8" s="18">
        <v>96.508000000000038</v>
      </c>
      <c r="F8" s="18">
        <v>107.5169413759798</v>
      </c>
      <c r="G8" s="18">
        <v>114.58056148063176</v>
      </c>
      <c r="H8" s="18">
        <v>121.1957950787849</v>
      </c>
      <c r="I8" s="18">
        <v>144.71162690164704</v>
      </c>
      <c r="J8" s="18">
        <v>166.40078793834752</v>
      </c>
      <c r="K8" s="18">
        <v>197.44206925613236</v>
      </c>
      <c r="L8" s="18">
        <v>224.32429262024309</v>
      </c>
    </row>
    <row r="9" spans="2:12" ht="19.5" thickBot="1" x14ac:dyDescent="0.4">
      <c r="B9" s="25" t="s">
        <v>19</v>
      </c>
      <c r="C9" s="17">
        <v>35.613999999999862</v>
      </c>
      <c r="D9" s="17">
        <v>44.224000000000075</v>
      </c>
      <c r="E9" s="17">
        <v>71.276999999999958</v>
      </c>
      <c r="F9" s="17">
        <v>115.84364507149756</v>
      </c>
      <c r="G9" s="17">
        <v>187.41787494860972</v>
      </c>
      <c r="H9" s="17">
        <v>255.80890226615298</v>
      </c>
      <c r="I9" s="17">
        <v>315.41231031910365</v>
      </c>
      <c r="J9" s="17">
        <v>406.07792765051306</v>
      </c>
      <c r="K9" s="17">
        <v>444.09489246355872</v>
      </c>
      <c r="L9" s="17">
        <v>460.96514016819589</v>
      </c>
    </row>
    <row r="10" spans="2:12" ht="19.5" thickBot="1" x14ac:dyDescent="0.4">
      <c r="B10" s="27" t="s">
        <v>9</v>
      </c>
      <c r="C10" s="20">
        <v>1663.0429999999999</v>
      </c>
      <c r="D10" s="20">
        <v>1664.7080000000003</v>
      </c>
      <c r="E10" s="20">
        <v>1637.2060000000001</v>
      </c>
      <c r="F10" s="20">
        <v>1686.4151655920821</v>
      </c>
      <c r="G10" s="20">
        <v>1726.6043635036874</v>
      </c>
      <c r="H10" s="20">
        <v>1783.5510962477001</v>
      </c>
      <c r="I10" s="20">
        <v>1867.2352368072497</v>
      </c>
      <c r="J10" s="20">
        <v>2015.0835263734061</v>
      </c>
      <c r="K10" s="20">
        <v>2090.4040809739745</v>
      </c>
      <c r="L10" s="20">
        <v>2106.9265603007216</v>
      </c>
    </row>
    <row r="11" spans="2:12" x14ac:dyDescent="0.35">
      <c r="C11" s="38" t="str">
        <f>_xlfn.CONCAT(ROUND(SUM(C6:C9)/1000,2), " M")</f>
        <v>1.66 M</v>
      </c>
      <c r="D11" s="38" t="str">
        <f t="shared" ref="D11:L11" si="0">_xlfn.CONCAT(ROUND(SUM(D6:D9)/1000,2), " M")</f>
        <v>1.66 M</v>
      </c>
      <c r="E11" s="38" t="str">
        <f t="shared" si="0"/>
        <v>1.64 M</v>
      </c>
      <c r="F11" s="38" t="str">
        <f t="shared" si="0"/>
        <v>1.69 M</v>
      </c>
      <c r="G11" s="38" t="str">
        <f t="shared" si="0"/>
        <v>1.73 M</v>
      </c>
      <c r="H11" s="38" t="str">
        <f t="shared" si="0"/>
        <v>1.78 M</v>
      </c>
      <c r="I11" s="38" t="str">
        <f t="shared" si="0"/>
        <v>1.87 M</v>
      </c>
      <c r="J11" s="38" t="str">
        <f t="shared" si="0"/>
        <v>2.02 M</v>
      </c>
      <c r="K11" s="38" t="str">
        <f t="shared" si="0"/>
        <v>2.09 M</v>
      </c>
      <c r="L11" s="38" t="str">
        <f t="shared" si="0"/>
        <v>2.11 M</v>
      </c>
    </row>
    <row r="12" spans="2:12" ht="19.5" thickBot="1" x14ac:dyDescent="0.4"/>
    <row r="13" spans="2:12" ht="19.5" thickBot="1" x14ac:dyDescent="0.4">
      <c r="B13" s="23" t="s">
        <v>11</v>
      </c>
      <c r="C13" s="19" t="s">
        <v>12</v>
      </c>
      <c r="D13" s="19" t="s">
        <v>1</v>
      </c>
      <c r="E13" s="19" t="s">
        <v>39</v>
      </c>
      <c r="F13" s="19" t="s">
        <v>2</v>
      </c>
      <c r="G13" s="19" t="s">
        <v>3</v>
      </c>
      <c r="H13" s="19" t="s">
        <v>4</v>
      </c>
      <c r="I13" s="19" t="s">
        <v>5</v>
      </c>
      <c r="J13" s="19" t="s">
        <v>6</v>
      </c>
      <c r="K13" s="19" t="s">
        <v>7</v>
      </c>
      <c r="L13" s="19" t="s">
        <v>8</v>
      </c>
    </row>
    <row r="14" spans="2:12" ht="20.25" thickTop="1" thickBot="1" x14ac:dyDescent="0.4">
      <c r="B14" s="24" t="s">
        <v>16</v>
      </c>
      <c r="C14" s="16">
        <v>1533.8499030134328</v>
      </c>
      <c r="D14" s="16">
        <v>1495.6796163149124</v>
      </c>
      <c r="E14" s="16">
        <v>1425.9139495262223</v>
      </c>
      <c r="F14" s="16">
        <v>1359.1921497976041</v>
      </c>
      <c r="G14" s="16">
        <v>1288.7554674848222</v>
      </c>
      <c r="H14" s="16">
        <v>1240.9709013489112</v>
      </c>
      <c r="I14" s="16">
        <v>1200.5320181617183</v>
      </c>
      <c r="J14" s="16">
        <v>1180.8074610429537</v>
      </c>
      <c r="K14" s="16">
        <v>1146.1673876259717</v>
      </c>
      <c r="L14" s="16">
        <v>1088.9226678603961</v>
      </c>
    </row>
    <row r="15" spans="2:12" ht="19.5" thickBot="1" x14ac:dyDescent="0.4">
      <c r="B15" s="25" t="s">
        <v>17</v>
      </c>
      <c r="C15" s="17">
        <v>11.575096986567122</v>
      </c>
      <c r="D15" s="17">
        <v>32.176383685087671</v>
      </c>
      <c r="E15" s="17">
        <v>43.507050473777774</v>
      </c>
      <c r="F15" s="17">
        <v>80.830028705235279</v>
      </c>
      <c r="G15" s="17">
        <v>109.48578117185309</v>
      </c>
      <c r="H15" s="17">
        <v>131.88940308434621</v>
      </c>
      <c r="I15" s="17">
        <v>157.71468490170594</v>
      </c>
      <c r="J15" s="17">
        <v>190.49895751780664</v>
      </c>
      <c r="K15" s="17">
        <v>221.35972629938885</v>
      </c>
      <c r="L15" s="17">
        <v>257.43011669128185</v>
      </c>
    </row>
    <row r="16" spans="2:12" ht="19.5" thickBot="1" x14ac:dyDescent="0.4">
      <c r="B16" s="26" t="s">
        <v>18</v>
      </c>
      <c r="C16" s="18">
        <v>82.004000000000133</v>
      </c>
      <c r="D16" s="18">
        <v>92.627999999999929</v>
      </c>
      <c r="E16" s="18">
        <v>96.508000000000038</v>
      </c>
      <c r="F16" s="18">
        <v>107.5169413759798</v>
      </c>
      <c r="G16" s="18">
        <v>114.58056148063176</v>
      </c>
      <c r="H16" s="18">
        <v>121.1957950787849</v>
      </c>
      <c r="I16" s="18">
        <v>142.14064008848754</v>
      </c>
      <c r="J16" s="18">
        <v>154.93499087371444</v>
      </c>
      <c r="K16" s="18">
        <v>168.433431584061</v>
      </c>
      <c r="L16" s="18">
        <v>173.02125104156755</v>
      </c>
    </row>
    <row r="17" spans="2:57" ht="19.5" thickBot="1" x14ac:dyDescent="0.4">
      <c r="B17" s="25" t="s">
        <v>19</v>
      </c>
      <c r="C17" s="17">
        <v>35.613999999999862</v>
      </c>
      <c r="D17" s="17">
        <v>44.224000000000075</v>
      </c>
      <c r="E17" s="17">
        <v>71.276999999999958</v>
      </c>
      <c r="F17" s="17">
        <v>103.75228796869413</v>
      </c>
      <c r="G17" s="17">
        <v>171.80189839379113</v>
      </c>
      <c r="H17" s="17">
        <v>240.96593655595021</v>
      </c>
      <c r="I17" s="17">
        <v>295.3623214090378</v>
      </c>
      <c r="J17" s="17">
        <v>373.49757548858082</v>
      </c>
      <c r="K17" s="17">
        <v>392.47843343814327</v>
      </c>
      <c r="L17" s="17">
        <v>388.95097780713178</v>
      </c>
    </row>
    <row r="18" spans="2:57" ht="19.5" thickBot="1" x14ac:dyDescent="0.4">
      <c r="B18" s="27" t="s">
        <v>9</v>
      </c>
      <c r="C18" s="20">
        <v>1663.0429999999999</v>
      </c>
      <c r="D18" s="20">
        <v>1664.7080000000003</v>
      </c>
      <c r="E18" s="20">
        <v>1637.2060000000001</v>
      </c>
      <c r="F18" s="20">
        <v>1651.2914078475133</v>
      </c>
      <c r="G18" s="20">
        <v>1684.6237085310984</v>
      </c>
      <c r="H18" s="20">
        <v>1735.0220360679925</v>
      </c>
      <c r="I18" s="20">
        <v>1795.7496645609497</v>
      </c>
      <c r="J18" s="20">
        <v>1899.7389849230558</v>
      </c>
      <c r="K18" s="20">
        <v>1928.4389789475649</v>
      </c>
      <c r="L18" s="20">
        <v>1908.3250134003772</v>
      </c>
    </row>
    <row r="19" spans="2:57" x14ac:dyDescent="0.35">
      <c r="C19" s="38" t="str">
        <f>_xlfn.CONCAT(ROUND(SUM(C14:C17)/1000,2), " M")</f>
        <v>1.66 M</v>
      </c>
      <c r="D19" s="38" t="str">
        <f t="shared" ref="D19:L19" si="1">_xlfn.CONCAT(ROUND(SUM(D14:D17)/1000,2), " M")</f>
        <v>1.66 M</v>
      </c>
      <c r="E19" s="38" t="str">
        <f t="shared" si="1"/>
        <v>1.64 M</v>
      </c>
      <c r="F19" s="38" t="str">
        <f t="shared" si="1"/>
        <v>1.65 M</v>
      </c>
      <c r="G19" s="38" t="str">
        <f t="shared" si="1"/>
        <v>1.68 M</v>
      </c>
      <c r="H19" s="38" t="str">
        <f t="shared" si="1"/>
        <v>1.74 M</v>
      </c>
      <c r="I19" s="38" t="str">
        <f t="shared" si="1"/>
        <v>1.8 M</v>
      </c>
      <c r="J19" s="38" t="str">
        <f t="shared" si="1"/>
        <v>1.9 M</v>
      </c>
      <c r="K19" s="38" t="str">
        <f t="shared" si="1"/>
        <v>1.93 M</v>
      </c>
      <c r="L19" s="38" t="str">
        <f t="shared" si="1"/>
        <v>1.91 M</v>
      </c>
    </row>
    <row r="20" spans="2:57" ht="19.5" thickBot="1" x14ac:dyDescent="0.4"/>
    <row r="21" spans="2:57" ht="19.5" thickBot="1" x14ac:dyDescent="0.4">
      <c r="B21" s="23" t="s">
        <v>10</v>
      </c>
      <c r="C21" s="19" t="s">
        <v>12</v>
      </c>
      <c r="D21" s="19" t="s">
        <v>1</v>
      </c>
      <c r="E21" s="19" t="s">
        <v>39</v>
      </c>
      <c r="F21" s="19" t="s">
        <v>2</v>
      </c>
      <c r="G21" s="19" t="s">
        <v>3</v>
      </c>
      <c r="H21" s="19" t="s">
        <v>4</v>
      </c>
      <c r="I21" s="19" t="s">
        <v>5</v>
      </c>
      <c r="J21" s="19" t="s">
        <v>6</v>
      </c>
      <c r="K21" s="19" t="s">
        <v>7</v>
      </c>
      <c r="L21" s="19" t="s">
        <v>8</v>
      </c>
    </row>
    <row r="22" spans="2:57" ht="20.25" thickTop="1" thickBot="1" x14ac:dyDescent="0.4">
      <c r="B22" s="24" t="s">
        <v>16</v>
      </c>
      <c r="C22" s="16">
        <v>1533.8499030134328</v>
      </c>
      <c r="D22" s="16">
        <v>1495.6796163149124</v>
      </c>
      <c r="E22" s="16">
        <v>1425.9139495262223</v>
      </c>
      <c r="F22" s="16">
        <v>1349.1652439705369</v>
      </c>
      <c r="G22" s="16">
        <v>1241.0084562301522</v>
      </c>
      <c r="H22" s="16">
        <v>1195.8977625112223</v>
      </c>
      <c r="I22" s="16">
        <v>1173.9628788064701</v>
      </c>
      <c r="J22" s="16">
        <v>1179.6478560076414</v>
      </c>
      <c r="K22" s="16">
        <v>1142.7652924253714</v>
      </c>
      <c r="L22" s="16">
        <v>1083.7633025239579</v>
      </c>
    </row>
    <row r="23" spans="2:57" ht="19.5" thickBot="1" x14ac:dyDescent="0.4">
      <c r="B23" s="25" t="s">
        <v>17</v>
      </c>
      <c r="C23" s="17">
        <v>11.575096986567122</v>
      </c>
      <c r="D23" s="17">
        <v>32.176383685087671</v>
      </c>
      <c r="E23" s="17">
        <v>43.507050473777774</v>
      </c>
      <c r="F23" s="17">
        <v>55.098411020897181</v>
      </c>
      <c r="G23" s="17">
        <v>78.015586839128218</v>
      </c>
      <c r="H23" s="17">
        <v>94.987246096415802</v>
      </c>
      <c r="I23" s="17">
        <v>116.42460455678831</v>
      </c>
      <c r="J23" s="17">
        <v>147.67095291978421</v>
      </c>
      <c r="K23" s="17">
        <v>179.67096204773182</v>
      </c>
      <c r="L23" s="17">
        <v>217.84731347869132</v>
      </c>
    </row>
    <row r="24" spans="2:57" ht="19.5" thickBot="1" x14ac:dyDescent="0.4">
      <c r="B24" s="26" t="s">
        <v>18</v>
      </c>
      <c r="C24" s="18">
        <v>82.004000000000133</v>
      </c>
      <c r="D24" s="18">
        <v>92.627999999999929</v>
      </c>
      <c r="E24" s="18">
        <v>96.508000000000038</v>
      </c>
      <c r="F24" s="18">
        <v>107.5169413759798</v>
      </c>
      <c r="G24" s="18">
        <v>114.58056148063176</v>
      </c>
      <c r="H24" s="18">
        <v>121.1957950787849</v>
      </c>
      <c r="I24" s="18">
        <v>142.14064008848754</v>
      </c>
      <c r="J24" s="18">
        <v>154.93499087371444</v>
      </c>
      <c r="K24" s="18">
        <v>168.433431584061</v>
      </c>
      <c r="L24" s="18">
        <v>173.02125104156755</v>
      </c>
    </row>
    <row r="25" spans="2:57" ht="19.5" thickBot="1" x14ac:dyDescent="0.4">
      <c r="B25" s="25" t="s">
        <v>19</v>
      </c>
      <c r="C25" s="17">
        <v>35.613999999999862</v>
      </c>
      <c r="D25" s="17">
        <v>44.224000000000075</v>
      </c>
      <c r="E25" s="17">
        <v>71.276999999999958</v>
      </c>
      <c r="F25" s="17">
        <v>91.660930865890691</v>
      </c>
      <c r="G25" s="17">
        <v>156.18592183897255</v>
      </c>
      <c r="H25" s="17">
        <v>223.15551019276307</v>
      </c>
      <c r="I25" s="17">
        <v>269.30743796327567</v>
      </c>
      <c r="J25" s="17">
        <v>334.77103924988978</v>
      </c>
      <c r="K25" s="17">
        <v>355.35668154974735</v>
      </c>
      <c r="L25" s="17">
        <v>354.29997384114353</v>
      </c>
    </row>
    <row r="26" spans="2:57" ht="19.5" thickBot="1" x14ac:dyDescent="0.4">
      <c r="B26" s="27" t="s">
        <v>9</v>
      </c>
      <c r="C26" s="20">
        <v>1663.0429999999999</v>
      </c>
      <c r="D26" s="20">
        <v>1664.7080000000003</v>
      </c>
      <c r="E26" s="20">
        <v>1637.2060000000001</v>
      </c>
      <c r="F26" s="20">
        <v>1603.4415272333044</v>
      </c>
      <c r="G26" s="20">
        <v>1589.7905263888847</v>
      </c>
      <c r="H26" s="20">
        <v>1635.2363138791861</v>
      </c>
      <c r="I26" s="20">
        <v>1701.8355614150219</v>
      </c>
      <c r="J26" s="20">
        <v>1817.0248390510299</v>
      </c>
      <c r="K26" s="20">
        <v>1846.2263676069115</v>
      </c>
      <c r="L26" s="20">
        <v>1828.9318408853605</v>
      </c>
    </row>
    <row r="27" spans="2:57" x14ac:dyDescent="0.35">
      <c r="C27" s="38" t="str">
        <f>_xlfn.CONCAT(ROUND(SUM(C22:C25)/1000,2), " M")</f>
        <v>1.66 M</v>
      </c>
      <c r="D27" s="38" t="str">
        <f t="shared" ref="D27:L27" si="2">_xlfn.CONCAT(ROUND(SUM(D22:D25)/1000,2), " M")</f>
        <v>1.66 M</v>
      </c>
      <c r="E27" s="38" t="str">
        <f t="shared" si="2"/>
        <v>1.64 M</v>
      </c>
      <c r="F27" s="38" t="str">
        <f t="shared" si="2"/>
        <v>1.6 M</v>
      </c>
      <c r="G27" s="38" t="str">
        <f t="shared" si="2"/>
        <v>1.59 M</v>
      </c>
      <c r="H27" s="38" t="str">
        <f t="shared" si="2"/>
        <v>1.64 M</v>
      </c>
      <c r="I27" s="38" t="str">
        <f t="shared" si="2"/>
        <v>1.7 M</v>
      </c>
      <c r="J27" s="38" t="str">
        <f t="shared" si="2"/>
        <v>1.82 M</v>
      </c>
      <c r="K27" s="38" t="str">
        <f t="shared" si="2"/>
        <v>1.85 M</v>
      </c>
      <c r="L27" s="38" t="str">
        <f t="shared" si="2"/>
        <v>1.83 M</v>
      </c>
    </row>
    <row r="30" spans="2:57" x14ac:dyDescent="0.35">
      <c r="BE30" s="39" t="s">
        <v>24</v>
      </c>
    </row>
    <row r="31" spans="2:57" x14ac:dyDescent="0.35">
      <c r="BE31" s="39" t="s">
        <v>25</v>
      </c>
    </row>
    <row r="32" spans="2:57" x14ac:dyDescent="0.35">
      <c r="B32" s="21" t="s">
        <v>43</v>
      </c>
    </row>
    <row r="33" spans="2:12" x14ac:dyDescent="0.35">
      <c r="B33" s="22" t="s">
        <v>42</v>
      </c>
    </row>
    <row r="34" spans="2:12" ht="19.5" thickBot="1" x14ac:dyDescent="0.4"/>
    <row r="35" spans="2:12" ht="19.5" thickBot="1" x14ac:dyDescent="0.4">
      <c r="B35" s="33" t="s">
        <v>0</v>
      </c>
      <c r="C35" s="11" t="s">
        <v>12</v>
      </c>
      <c r="D35" s="11" t="s">
        <v>1</v>
      </c>
      <c r="E35" s="11" t="s">
        <v>39</v>
      </c>
      <c r="F35" s="11" t="s">
        <v>2</v>
      </c>
      <c r="G35" s="11" t="s">
        <v>3</v>
      </c>
      <c r="H35" s="11" t="s">
        <v>4</v>
      </c>
      <c r="I35" s="11" t="s">
        <v>5</v>
      </c>
      <c r="J35" s="11" t="s">
        <v>6</v>
      </c>
      <c r="K35" s="11" t="s">
        <v>7</v>
      </c>
      <c r="L35" s="11" t="s">
        <v>8</v>
      </c>
    </row>
    <row r="36" spans="2:12" ht="20.25" thickTop="1" thickBot="1" x14ac:dyDescent="0.4">
      <c r="B36" s="34" t="s">
        <v>16</v>
      </c>
      <c r="C36" s="12">
        <v>3582.6666753879067</v>
      </c>
      <c r="D36" s="12">
        <v>3592.2660938802355</v>
      </c>
      <c r="E36" s="12">
        <v>3701.8572768712224</v>
      </c>
      <c r="F36" s="12">
        <v>3547.1082938407358</v>
      </c>
      <c r="G36" s="12">
        <v>3441.9618630623595</v>
      </c>
      <c r="H36" s="12">
        <v>3583.933979755589</v>
      </c>
      <c r="I36" s="12">
        <v>3726.7754690090906</v>
      </c>
      <c r="J36" s="12">
        <v>3737.5363091653312</v>
      </c>
      <c r="K36" s="12">
        <v>3487.403526615577</v>
      </c>
      <c r="L36" s="12">
        <v>3322.9160453442182</v>
      </c>
    </row>
    <row r="37" spans="2:12" ht="19.5" thickBot="1" x14ac:dyDescent="0.4">
      <c r="B37" s="35" t="s">
        <v>17</v>
      </c>
      <c r="C37" s="13">
        <v>20.921324612093152</v>
      </c>
      <c r="D37" s="13">
        <v>36.912906119764379</v>
      </c>
      <c r="E37" s="13">
        <v>46.984723128777773</v>
      </c>
      <c r="F37" s="13">
        <v>183.3559853573521</v>
      </c>
      <c r="G37" s="13">
        <v>313.44490423354034</v>
      </c>
      <c r="H37" s="13">
        <v>452.70725587054221</v>
      </c>
      <c r="I37" s="13">
        <v>559.09059607111396</v>
      </c>
      <c r="J37" s="13">
        <v>576.68271341047682</v>
      </c>
      <c r="K37" s="13">
        <v>548.8383106549378</v>
      </c>
      <c r="L37" s="13">
        <v>505.71351440626643</v>
      </c>
    </row>
    <row r="38" spans="2:12" ht="19.5" thickBot="1" x14ac:dyDescent="0.4">
      <c r="B38" s="36" t="s">
        <v>18</v>
      </c>
      <c r="C38" s="14">
        <v>99.691000000000258</v>
      </c>
      <c r="D38" s="14">
        <v>87.559000000000196</v>
      </c>
      <c r="E38" s="14">
        <v>86.128000000000156</v>
      </c>
      <c r="F38" s="14">
        <v>95.812510268565006</v>
      </c>
      <c r="G38" s="14">
        <v>94.717659463357052</v>
      </c>
      <c r="H38" s="14">
        <v>96.666665227325268</v>
      </c>
      <c r="I38" s="14">
        <v>115.72782261522821</v>
      </c>
      <c r="J38" s="14">
        <v>131.73439852864706</v>
      </c>
      <c r="K38" s="14">
        <v>155.35215007227239</v>
      </c>
      <c r="L38" s="14">
        <v>179.85446250749305</v>
      </c>
    </row>
    <row r="39" spans="2:12" ht="19.5" thickBot="1" x14ac:dyDescent="0.4">
      <c r="B39" s="35" t="s">
        <v>19</v>
      </c>
      <c r="C39" s="13">
        <v>140.01499999999973</v>
      </c>
      <c r="D39" s="13">
        <v>132.46099999999979</v>
      </c>
      <c r="E39" s="13">
        <v>163.41499999999982</v>
      </c>
      <c r="F39" s="13">
        <v>238.08779182542156</v>
      </c>
      <c r="G39" s="13">
        <v>315.32387572437062</v>
      </c>
      <c r="H39" s="13">
        <v>370.00102072437494</v>
      </c>
      <c r="I39" s="13">
        <v>416.11664494905767</v>
      </c>
      <c r="J39" s="13">
        <v>503.8742960226387</v>
      </c>
      <c r="K39" s="13">
        <v>542.38910107487629</v>
      </c>
      <c r="L39" s="13">
        <v>558.1383577827462</v>
      </c>
    </row>
    <row r="40" spans="2:12" ht="20.25" thickTop="1" thickBot="1" x14ac:dyDescent="0.4">
      <c r="B40" s="37" t="s">
        <v>9</v>
      </c>
      <c r="C40" s="15">
        <v>3843.2939999999999</v>
      </c>
      <c r="D40" s="15">
        <v>3849.1990000000001</v>
      </c>
      <c r="E40" s="15">
        <v>3998.3850000000002</v>
      </c>
      <c r="F40" s="15">
        <v>4064.364581292074</v>
      </c>
      <c r="G40" s="15">
        <v>4165.4483024836272</v>
      </c>
      <c r="H40" s="15">
        <v>4503.3089215778318</v>
      </c>
      <c r="I40" s="15">
        <v>4817.7105326444907</v>
      </c>
      <c r="J40" s="15">
        <v>4949.8277171270938</v>
      </c>
      <c r="K40" s="15">
        <v>4733.9830884176636</v>
      </c>
      <c r="L40" s="15">
        <v>4566.6223800407242</v>
      </c>
    </row>
    <row r="41" spans="2:12" x14ac:dyDescent="0.35">
      <c r="C41" s="38" t="str">
        <f>_xlfn.CONCAT(ROUND(SUM(C36:C39)/1000,2), " B")</f>
        <v>3.84 B</v>
      </c>
      <c r="D41" s="38" t="str">
        <f t="shared" ref="D41:L41" si="3">_xlfn.CONCAT(ROUND(SUM(D36:D39)/1000,2), " B")</f>
        <v>3.85 B</v>
      </c>
      <c r="E41" s="38" t="str">
        <f t="shared" si="3"/>
        <v>4 B</v>
      </c>
      <c r="F41" s="38" t="str">
        <f t="shared" si="3"/>
        <v>4.06 B</v>
      </c>
      <c r="G41" s="38" t="str">
        <f t="shared" si="3"/>
        <v>4.17 B</v>
      </c>
      <c r="H41" s="38" t="str">
        <f t="shared" si="3"/>
        <v>4.5 B</v>
      </c>
      <c r="I41" s="38" t="str">
        <f t="shared" si="3"/>
        <v>4.82 B</v>
      </c>
      <c r="J41" s="38" t="str">
        <f t="shared" si="3"/>
        <v>4.95 B</v>
      </c>
      <c r="K41" s="38" t="str">
        <f t="shared" si="3"/>
        <v>4.73 B</v>
      </c>
      <c r="L41" s="38" t="str">
        <f t="shared" si="3"/>
        <v>4.57 B</v>
      </c>
    </row>
    <row r="42" spans="2:12" ht="19.5" thickBot="1" x14ac:dyDescent="0.4"/>
    <row r="43" spans="2:12" ht="19.5" thickBot="1" x14ac:dyDescent="0.4">
      <c r="B43" s="33" t="s">
        <v>11</v>
      </c>
      <c r="C43" s="11" t="s">
        <v>12</v>
      </c>
      <c r="D43" s="11" t="s">
        <v>1</v>
      </c>
      <c r="E43" s="11" t="s">
        <v>39</v>
      </c>
      <c r="F43" s="11" t="s">
        <v>2</v>
      </c>
      <c r="G43" s="11" t="s">
        <v>3</v>
      </c>
      <c r="H43" s="11" t="s">
        <v>4</v>
      </c>
      <c r="I43" s="11" t="s">
        <v>5</v>
      </c>
      <c r="J43" s="11" t="s">
        <v>6</v>
      </c>
      <c r="K43" s="11" t="s">
        <v>7</v>
      </c>
      <c r="L43" s="11" t="s">
        <v>8</v>
      </c>
    </row>
    <row r="44" spans="2:12" ht="20.25" thickTop="1" thickBot="1" x14ac:dyDescent="0.4">
      <c r="B44" s="34" t="s">
        <v>16</v>
      </c>
      <c r="C44" s="12">
        <v>3582.6666753879067</v>
      </c>
      <c r="D44" s="12">
        <v>3592.2660938802355</v>
      </c>
      <c r="E44" s="12">
        <v>3701.8572768712224</v>
      </c>
      <c r="F44" s="12">
        <v>3483.4888976939051</v>
      </c>
      <c r="G44" s="12">
        <v>3274.312532939422</v>
      </c>
      <c r="H44" s="12">
        <v>3299.8364731655724</v>
      </c>
      <c r="I44" s="12">
        <v>3324.1217455443029</v>
      </c>
      <c r="J44" s="12">
        <v>3255.9089046602435</v>
      </c>
      <c r="K44" s="12">
        <v>2983.6376772463123</v>
      </c>
      <c r="L44" s="12">
        <v>2789.0801829062539</v>
      </c>
    </row>
    <row r="45" spans="2:12" ht="19.5" thickBot="1" x14ac:dyDescent="0.4">
      <c r="B45" s="35" t="s">
        <v>17</v>
      </c>
      <c r="C45" s="13">
        <v>20.921324612093152</v>
      </c>
      <c r="D45" s="13">
        <v>36.912906119764379</v>
      </c>
      <c r="E45" s="13">
        <v>46.984723128777773</v>
      </c>
      <c r="F45" s="13">
        <v>173.7636536004369</v>
      </c>
      <c r="G45" s="13">
        <v>255.45649450573777</v>
      </c>
      <c r="H45" s="13">
        <v>329.32224075666488</v>
      </c>
      <c r="I45" s="13">
        <v>380.1625192347442</v>
      </c>
      <c r="J45" s="13">
        <v>404.1568956547805</v>
      </c>
      <c r="K45" s="13">
        <v>367.44660137797098</v>
      </c>
      <c r="L45" s="13">
        <v>323.73884745853559</v>
      </c>
    </row>
    <row r="46" spans="2:12" ht="19.5" thickBot="1" x14ac:dyDescent="0.4">
      <c r="B46" s="36" t="s">
        <v>18</v>
      </c>
      <c r="C46" s="14">
        <v>99.691000000000258</v>
      </c>
      <c r="D46" s="14">
        <v>87.559000000000196</v>
      </c>
      <c r="E46" s="14">
        <v>86.128000000000156</v>
      </c>
      <c r="F46" s="14">
        <v>95.812510268565006</v>
      </c>
      <c r="G46" s="14">
        <v>94.717659463357052</v>
      </c>
      <c r="H46" s="14">
        <v>96.666665227325268</v>
      </c>
      <c r="I46" s="14">
        <v>112.25125296432732</v>
      </c>
      <c r="J46" s="14">
        <v>116.7987992383558</v>
      </c>
      <c r="K46" s="14">
        <v>123.30219625883905</v>
      </c>
      <c r="L46" s="14">
        <v>127.8872740545963</v>
      </c>
    </row>
    <row r="47" spans="2:12" ht="19.5" thickBot="1" x14ac:dyDescent="0.4">
      <c r="B47" s="35" t="s">
        <v>19</v>
      </c>
      <c r="C47" s="13">
        <v>140.01499999999973</v>
      </c>
      <c r="D47" s="13">
        <v>132.46099999999979</v>
      </c>
      <c r="E47" s="13">
        <v>163.41499999999982</v>
      </c>
      <c r="F47" s="13">
        <v>223.87108362522309</v>
      </c>
      <c r="G47" s="13">
        <v>299.05269199500873</v>
      </c>
      <c r="H47" s="13">
        <v>355.817925809543</v>
      </c>
      <c r="I47" s="13">
        <v>380.42515540981731</v>
      </c>
      <c r="J47" s="13">
        <v>462.22224641484746</v>
      </c>
      <c r="K47" s="13">
        <v>462.76218596246758</v>
      </c>
      <c r="L47" s="13">
        <v>452.4544333295234</v>
      </c>
    </row>
    <row r="48" spans="2:12" ht="20.25" thickTop="1" thickBot="1" x14ac:dyDescent="0.4">
      <c r="B48" s="37" t="s">
        <v>9</v>
      </c>
      <c r="C48" s="15">
        <v>3843.2939999999999</v>
      </c>
      <c r="D48" s="15">
        <v>3849.1990000000001</v>
      </c>
      <c r="E48" s="15">
        <v>3998.3850000000002</v>
      </c>
      <c r="F48" s="15">
        <v>3976.93614518813</v>
      </c>
      <c r="G48" s="15">
        <v>3923.5393789035256</v>
      </c>
      <c r="H48" s="15">
        <v>4081.6433049591055</v>
      </c>
      <c r="I48" s="15">
        <v>4196.9606731531912</v>
      </c>
      <c r="J48" s="15">
        <v>4239.086845968227</v>
      </c>
      <c r="K48" s="15">
        <v>3937.1486608455898</v>
      </c>
      <c r="L48" s="15">
        <v>3693.160737748909</v>
      </c>
    </row>
    <row r="49" spans="2:12" x14ac:dyDescent="0.35">
      <c r="C49" s="38" t="str">
        <f>_xlfn.CONCAT(ROUND(SUM(C44:C47)/1000,2), " B")</f>
        <v>3.84 B</v>
      </c>
      <c r="D49" s="38" t="str">
        <f t="shared" ref="D49:L49" si="4">_xlfn.CONCAT(ROUND(SUM(D44:D47)/1000,2), " B")</f>
        <v>3.85 B</v>
      </c>
      <c r="E49" s="38" t="str">
        <f t="shared" si="4"/>
        <v>4 B</v>
      </c>
      <c r="F49" s="38" t="str">
        <f t="shared" si="4"/>
        <v>3.98 B</v>
      </c>
      <c r="G49" s="38" t="str">
        <f t="shared" si="4"/>
        <v>3.92 B</v>
      </c>
      <c r="H49" s="38" t="str">
        <f t="shared" si="4"/>
        <v>4.08 B</v>
      </c>
      <c r="I49" s="38" t="str">
        <f t="shared" si="4"/>
        <v>4.2 B</v>
      </c>
      <c r="J49" s="38" t="str">
        <f t="shared" si="4"/>
        <v>4.24 B</v>
      </c>
      <c r="K49" s="38" t="str">
        <f t="shared" si="4"/>
        <v>3.94 B</v>
      </c>
      <c r="L49" s="38" t="str">
        <f t="shared" si="4"/>
        <v>3.69 B</v>
      </c>
    </row>
    <row r="50" spans="2:12" ht="19.5" thickBot="1" x14ac:dyDescent="0.4"/>
    <row r="51" spans="2:12" ht="19.5" thickBot="1" x14ac:dyDescent="0.4">
      <c r="B51" s="33" t="s">
        <v>10</v>
      </c>
      <c r="C51" s="11" t="s">
        <v>12</v>
      </c>
      <c r="D51" s="11" t="s">
        <v>1</v>
      </c>
      <c r="E51" s="11" t="s">
        <v>39</v>
      </c>
      <c r="F51" s="11" t="s">
        <v>2</v>
      </c>
      <c r="G51" s="11" t="s">
        <v>3</v>
      </c>
      <c r="H51" s="11" t="s">
        <v>4</v>
      </c>
      <c r="I51" s="11" t="s">
        <v>5</v>
      </c>
      <c r="J51" s="11" t="s">
        <v>6</v>
      </c>
      <c r="K51" s="11" t="s">
        <v>7</v>
      </c>
      <c r="L51" s="11" t="s">
        <v>8</v>
      </c>
    </row>
    <row r="52" spans="2:12" ht="20.25" thickTop="1" thickBot="1" x14ac:dyDescent="0.4">
      <c r="B52" s="34" t="s">
        <v>16</v>
      </c>
      <c r="C52" s="12">
        <v>3582.6666753879067</v>
      </c>
      <c r="D52" s="12">
        <v>3592.2660938802355</v>
      </c>
      <c r="E52" s="12">
        <v>3701.8572768712224</v>
      </c>
      <c r="F52" s="12">
        <v>3402.6074576228584</v>
      </c>
      <c r="G52" s="12">
        <v>3246.8060057633102</v>
      </c>
      <c r="H52" s="12">
        <v>3233.62394686475</v>
      </c>
      <c r="I52" s="12">
        <v>3183.8744043421625</v>
      </c>
      <c r="J52" s="12">
        <v>3081.7046501055861</v>
      </c>
      <c r="K52" s="12">
        <v>2848.4252864739133</v>
      </c>
      <c r="L52" s="12">
        <v>2648.5064115825517</v>
      </c>
    </row>
    <row r="53" spans="2:12" ht="19.5" thickBot="1" x14ac:dyDescent="0.4">
      <c r="B53" s="35" t="s">
        <v>17</v>
      </c>
      <c r="C53" s="13">
        <v>20.921324612093152</v>
      </c>
      <c r="D53" s="13">
        <v>36.912906119764379</v>
      </c>
      <c r="E53" s="13">
        <v>46.984723128777773</v>
      </c>
      <c r="F53" s="13">
        <v>69.220076197411572</v>
      </c>
      <c r="G53" s="13">
        <v>147.12095808647075</v>
      </c>
      <c r="H53" s="13">
        <v>211.69125182292615</v>
      </c>
      <c r="I53" s="13">
        <v>259.35929867265952</v>
      </c>
      <c r="J53" s="13">
        <v>286.84639399448537</v>
      </c>
      <c r="K53" s="13">
        <v>256.30066101803402</v>
      </c>
      <c r="L53" s="13">
        <v>221.17455509717246</v>
      </c>
    </row>
    <row r="54" spans="2:12" ht="19.5" thickBot="1" x14ac:dyDescent="0.4">
      <c r="B54" s="36" t="s">
        <v>18</v>
      </c>
      <c r="C54" s="14">
        <v>99.691000000000258</v>
      </c>
      <c r="D54" s="14">
        <v>87.559000000000196</v>
      </c>
      <c r="E54" s="14">
        <v>86.128000000000156</v>
      </c>
      <c r="F54" s="14">
        <v>95.812510268565006</v>
      </c>
      <c r="G54" s="14">
        <v>94.717659463357052</v>
      </c>
      <c r="H54" s="14">
        <v>96.666665227325268</v>
      </c>
      <c r="I54" s="14">
        <v>112.25125296432732</v>
      </c>
      <c r="J54" s="14">
        <v>116.7987992383558</v>
      </c>
      <c r="K54" s="14">
        <v>123.30219625883905</v>
      </c>
      <c r="L54" s="14">
        <v>127.8872740545963</v>
      </c>
    </row>
    <row r="55" spans="2:12" ht="19.5" thickBot="1" x14ac:dyDescent="0.4">
      <c r="B55" s="35" t="s">
        <v>19</v>
      </c>
      <c r="C55" s="13">
        <v>140.01499999999973</v>
      </c>
      <c r="D55" s="13">
        <v>132.46099999999979</v>
      </c>
      <c r="E55" s="13">
        <v>163.41499999999982</v>
      </c>
      <c r="F55" s="13">
        <v>209.7607169748884</v>
      </c>
      <c r="G55" s="13">
        <v>280.13695251077337</v>
      </c>
      <c r="H55" s="13">
        <v>338.75965654406502</v>
      </c>
      <c r="I55" s="13">
        <v>363.00915898028586</v>
      </c>
      <c r="J55" s="13">
        <v>414.23919534174524</v>
      </c>
      <c r="K55" s="13">
        <v>419.5765475249782</v>
      </c>
      <c r="L55" s="13">
        <v>411.79267369323497</v>
      </c>
    </row>
    <row r="56" spans="2:12" ht="20.25" thickTop="1" thickBot="1" x14ac:dyDescent="0.4">
      <c r="B56" s="37" t="s">
        <v>9</v>
      </c>
      <c r="C56" s="15">
        <v>3843.2939999999999</v>
      </c>
      <c r="D56" s="15">
        <v>3849.1990000000001</v>
      </c>
      <c r="E56" s="15">
        <v>3998.3850000000002</v>
      </c>
      <c r="F56" s="15">
        <v>3777.4007610637236</v>
      </c>
      <c r="G56" s="15">
        <v>3768.7815758239112</v>
      </c>
      <c r="H56" s="15">
        <v>3880.7415204590661</v>
      </c>
      <c r="I56" s="15">
        <v>3918.4941149594351</v>
      </c>
      <c r="J56" s="15">
        <v>3899.589038680173</v>
      </c>
      <c r="K56" s="15">
        <v>3647.6046912757647</v>
      </c>
      <c r="L56" s="15">
        <v>3409.3609144275551</v>
      </c>
    </row>
    <row r="57" spans="2:12" x14ac:dyDescent="0.35">
      <c r="C57" s="38" t="str">
        <f>_xlfn.CONCAT(ROUND(SUM(C52:C55)/1000,2), " B")</f>
        <v>3.84 B</v>
      </c>
      <c r="D57" s="38" t="str">
        <f t="shared" ref="D57:L57" si="5">_xlfn.CONCAT(ROUND(SUM(D52:D55)/1000,2), " B")</f>
        <v>3.85 B</v>
      </c>
      <c r="E57" s="38" t="str">
        <f t="shared" si="5"/>
        <v>4 B</v>
      </c>
      <c r="F57" s="38" t="str">
        <f t="shared" si="5"/>
        <v>3.78 B</v>
      </c>
      <c r="G57" s="38" t="str">
        <f t="shared" si="5"/>
        <v>3.77 B</v>
      </c>
      <c r="H57" s="38" t="str">
        <f t="shared" si="5"/>
        <v>3.88 B</v>
      </c>
      <c r="I57" s="38" t="str">
        <f t="shared" si="5"/>
        <v>3.92 B</v>
      </c>
      <c r="J57" s="38" t="str">
        <f t="shared" si="5"/>
        <v>3.9 B</v>
      </c>
      <c r="K57" s="38" t="str">
        <f t="shared" si="5"/>
        <v>3.65 B</v>
      </c>
      <c r="L57" s="38" t="str">
        <f t="shared" si="5"/>
        <v>3.41 B</v>
      </c>
    </row>
    <row r="62" spans="2:12" x14ac:dyDescent="0.35">
      <c r="B62" s="21" t="s">
        <v>44</v>
      </c>
    </row>
    <row r="63" spans="2:12" x14ac:dyDescent="0.35">
      <c r="B63" s="22" t="s">
        <v>38</v>
      </c>
    </row>
    <row r="64" spans="2:12" ht="19.5" thickBot="1" x14ac:dyDescent="0.4"/>
    <row r="65" spans="2:12" ht="19.5" thickBot="1" x14ac:dyDescent="0.4">
      <c r="B65" s="28" t="s">
        <v>0</v>
      </c>
      <c r="C65" s="2" t="s">
        <v>12</v>
      </c>
      <c r="D65" s="2" t="s">
        <v>1</v>
      </c>
      <c r="E65" s="2" t="s">
        <v>39</v>
      </c>
      <c r="F65" s="2" t="s">
        <v>2</v>
      </c>
      <c r="G65" s="2" t="s">
        <v>3</v>
      </c>
      <c r="H65" s="2" t="s">
        <v>4</v>
      </c>
      <c r="I65" s="2" t="s">
        <v>5</v>
      </c>
      <c r="J65" s="2" t="s">
        <v>6</v>
      </c>
      <c r="K65" s="2" t="s">
        <v>7</v>
      </c>
      <c r="L65" s="2" t="s">
        <v>8</v>
      </c>
    </row>
    <row r="66" spans="2:12" ht="20.25" thickTop="1" thickBot="1" x14ac:dyDescent="0.4">
      <c r="B66" s="29" t="s">
        <v>16</v>
      </c>
      <c r="C66" s="7">
        <v>58</v>
      </c>
      <c r="D66" s="7">
        <v>115</v>
      </c>
      <c r="E66" s="7">
        <v>188</v>
      </c>
      <c r="F66" s="7">
        <v>228.8268050580015</v>
      </c>
      <c r="G66" s="7">
        <v>237.43752504388743</v>
      </c>
      <c r="H66" s="7">
        <v>226.51973031478494</v>
      </c>
      <c r="I66" s="7">
        <v>196.52532852958407</v>
      </c>
      <c r="J66" s="7">
        <v>168.72098164589528</v>
      </c>
      <c r="K66" s="7">
        <v>146.13397108487689</v>
      </c>
      <c r="L66" s="7">
        <v>125.66493419684747</v>
      </c>
    </row>
    <row r="67" spans="2:12" ht="19.5" thickBot="1" x14ac:dyDescent="0.4">
      <c r="B67" s="30" t="s">
        <v>17</v>
      </c>
      <c r="C67" s="8">
        <v>0</v>
      </c>
      <c r="D67" s="8">
        <v>0</v>
      </c>
      <c r="E67" s="8">
        <v>0</v>
      </c>
      <c r="F67" s="8">
        <v>1.4106495883274444</v>
      </c>
      <c r="G67" s="8">
        <v>3.4151343109421788</v>
      </c>
      <c r="H67" s="8">
        <v>5.4513928723363136</v>
      </c>
      <c r="I67" s="8">
        <v>6.0605571305694346</v>
      </c>
      <c r="J67" s="8">
        <v>6.2206968278892774</v>
      </c>
      <c r="K67" s="8">
        <v>5.9989944487276246</v>
      </c>
      <c r="L67" s="8">
        <v>5.6324807949907605</v>
      </c>
    </row>
    <row r="68" spans="2:12" ht="19.5" thickBot="1" x14ac:dyDescent="0.4">
      <c r="B68" s="31" t="s">
        <v>18</v>
      </c>
      <c r="C68" s="9">
        <v>0</v>
      </c>
      <c r="D68" s="9">
        <v>0</v>
      </c>
      <c r="E68" s="9">
        <v>0</v>
      </c>
      <c r="F68" s="9">
        <v>0.17944366000892698</v>
      </c>
      <c r="G68" s="9">
        <v>0.15332477876749556</v>
      </c>
      <c r="H68" s="9">
        <v>0.11122228600386261</v>
      </c>
      <c r="I68" s="9">
        <v>0.17044672596492855</v>
      </c>
      <c r="J68" s="9">
        <v>0.64653956407000801</v>
      </c>
      <c r="K68" s="9">
        <v>1.5638274444244662</v>
      </c>
      <c r="L68" s="9">
        <v>2.1942137360957696</v>
      </c>
    </row>
    <row r="69" spans="2:12" ht="19.5" thickBot="1" x14ac:dyDescent="0.4">
      <c r="B69" s="30" t="s">
        <v>19</v>
      </c>
      <c r="C69" s="8">
        <v>0</v>
      </c>
      <c r="D69" s="8">
        <v>0</v>
      </c>
      <c r="E69" s="8">
        <v>0</v>
      </c>
      <c r="F69" s="8">
        <v>0.40295969376462215</v>
      </c>
      <c r="G69" s="8">
        <v>1.0011322604458353</v>
      </c>
      <c r="H69" s="8">
        <v>1.2083427045374613</v>
      </c>
      <c r="I69" s="8">
        <v>2.7777359161411987</v>
      </c>
      <c r="J69" s="8">
        <v>5.5979586762377052</v>
      </c>
      <c r="K69" s="8">
        <v>8.5605007899628749</v>
      </c>
      <c r="L69" s="8">
        <v>9.5127177040614033</v>
      </c>
    </row>
    <row r="70" spans="2:12" ht="19.5" thickBot="1" x14ac:dyDescent="0.4">
      <c r="B70" s="32" t="s">
        <v>9</v>
      </c>
      <c r="C70" s="10">
        <v>58</v>
      </c>
      <c r="D70" s="10">
        <v>115</v>
      </c>
      <c r="E70" s="10">
        <v>188</v>
      </c>
      <c r="F70" s="10">
        <v>230.81985800010247</v>
      </c>
      <c r="G70" s="10">
        <v>242.00711639404292</v>
      </c>
      <c r="H70" s="10">
        <v>233.29068817766256</v>
      </c>
      <c r="I70" s="10">
        <v>205.53406830225964</v>
      </c>
      <c r="J70" s="10">
        <v>181.18617671409226</v>
      </c>
      <c r="K70" s="10">
        <v>162.25729376799185</v>
      </c>
      <c r="L70" s="10">
        <v>143.0043464319954</v>
      </c>
    </row>
    <row r="71" spans="2:12" x14ac:dyDescent="0.35"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9.5" thickBot="1" x14ac:dyDescent="0.4"/>
    <row r="73" spans="2:12" ht="19.5" thickBot="1" x14ac:dyDescent="0.4">
      <c r="B73" s="28" t="s">
        <v>11</v>
      </c>
      <c r="C73" s="2" t="s">
        <v>12</v>
      </c>
      <c r="D73" s="2" t="s">
        <v>1</v>
      </c>
      <c r="E73" s="2" t="s">
        <v>39</v>
      </c>
      <c r="F73" s="2" t="s">
        <v>2</v>
      </c>
      <c r="G73" s="2" t="s">
        <v>3</v>
      </c>
      <c r="H73" s="2" t="s">
        <v>4</v>
      </c>
      <c r="I73" s="2" t="s">
        <v>5</v>
      </c>
      <c r="J73" s="2" t="s">
        <v>6</v>
      </c>
      <c r="K73" s="2" t="s">
        <v>7</v>
      </c>
      <c r="L73" s="2" t="s">
        <v>8</v>
      </c>
    </row>
    <row r="74" spans="2:12" ht="20.25" thickTop="1" thickBot="1" x14ac:dyDescent="0.4">
      <c r="B74" s="29" t="s">
        <v>16</v>
      </c>
      <c r="C74" s="7">
        <v>58</v>
      </c>
      <c r="D74" s="7">
        <v>115</v>
      </c>
      <c r="E74" s="7">
        <v>188</v>
      </c>
      <c r="F74" s="7">
        <v>214.84982554938026</v>
      </c>
      <c r="G74" s="7">
        <v>222.62336397527622</v>
      </c>
      <c r="H74" s="7">
        <v>209.49208299773042</v>
      </c>
      <c r="I74" s="7">
        <v>181.26345774383321</v>
      </c>
      <c r="J74" s="7">
        <v>155.4115527058074</v>
      </c>
      <c r="K74" s="7">
        <v>134.37472513842206</v>
      </c>
      <c r="L74" s="7">
        <v>119.70573579289839</v>
      </c>
    </row>
    <row r="75" spans="2:12" ht="19.5" thickBot="1" x14ac:dyDescent="0.4">
      <c r="B75" s="30" t="s">
        <v>17</v>
      </c>
      <c r="C75" s="8">
        <v>0</v>
      </c>
      <c r="D75" s="8">
        <v>0</v>
      </c>
      <c r="E75" s="8">
        <v>0</v>
      </c>
      <c r="F75" s="8">
        <v>1.3781477180772359</v>
      </c>
      <c r="G75" s="8">
        <v>2.5280692151671738</v>
      </c>
      <c r="H75" s="8">
        <v>3.2113636988154504</v>
      </c>
      <c r="I75" s="8">
        <v>3.373209109851381</v>
      </c>
      <c r="J75" s="8">
        <v>3.4478809245176891</v>
      </c>
      <c r="K75" s="8">
        <v>3.2892866628903894</v>
      </c>
      <c r="L75" s="8">
        <v>3.0370162444306938</v>
      </c>
    </row>
    <row r="76" spans="2:12" ht="19.5" thickBot="1" x14ac:dyDescent="0.4">
      <c r="B76" s="31" t="s">
        <v>18</v>
      </c>
      <c r="C76" s="9">
        <v>0</v>
      </c>
      <c r="D76" s="9">
        <v>0</v>
      </c>
      <c r="E76" s="9">
        <v>0</v>
      </c>
      <c r="F76" s="9">
        <v>0.17944366000892698</v>
      </c>
      <c r="G76" s="9">
        <v>0.15332477876749556</v>
      </c>
      <c r="H76" s="9">
        <v>0.11122228600386261</v>
      </c>
      <c r="I76" s="9">
        <v>0.10611827537601123</v>
      </c>
      <c r="J76" s="9">
        <v>0.43917551523044268</v>
      </c>
      <c r="K76" s="9">
        <v>0.98162955681953934</v>
      </c>
      <c r="L76" s="9">
        <v>1.0490543200177576</v>
      </c>
    </row>
    <row r="77" spans="2:12" ht="19.5" thickBot="1" x14ac:dyDescent="0.4">
      <c r="B77" s="30" t="s">
        <v>19</v>
      </c>
      <c r="C77" s="8">
        <v>0</v>
      </c>
      <c r="D77" s="8">
        <v>0</v>
      </c>
      <c r="E77" s="8">
        <v>0</v>
      </c>
      <c r="F77" s="8">
        <v>0.40295969376462215</v>
      </c>
      <c r="G77" s="8">
        <v>1.0011322604458353</v>
      </c>
      <c r="H77" s="8">
        <v>1.2083427045374613</v>
      </c>
      <c r="I77" s="8">
        <v>1.2842841055512979</v>
      </c>
      <c r="J77" s="8">
        <v>3.4737478282452954</v>
      </c>
      <c r="K77" s="8">
        <v>4.8180322150828472</v>
      </c>
      <c r="L77" s="8">
        <v>4.8639924681687674</v>
      </c>
    </row>
    <row r="78" spans="2:12" ht="19.5" thickBot="1" x14ac:dyDescent="0.4">
      <c r="B78" s="32" t="s">
        <v>9</v>
      </c>
      <c r="C78" s="10">
        <v>58</v>
      </c>
      <c r="D78" s="10">
        <v>115</v>
      </c>
      <c r="E78" s="10">
        <v>188</v>
      </c>
      <c r="F78" s="10">
        <v>216.81037662123103</v>
      </c>
      <c r="G78" s="10">
        <v>226.30589022965671</v>
      </c>
      <c r="H78" s="10">
        <v>214.02301168708721</v>
      </c>
      <c r="I78" s="10">
        <v>186.02706923461193</v>
      </c>
      <c r="J78" s="10">
        <v>162.77235697380081</v>
      </c>
      <c r="K78" s="10">
        <v>143.46367357321483</v>
      </c>
      <c r="L78" s="10">
        <v>128.6557988255156</v>
      </c>
    </row>
    <row r="80" spans="2:12" ht="19.5" thickBot="1" x14ac:dyDescent="0.4"/>
    <row r="81" spans="2:12" ht="19.5" thickBot="1" x14ac:dyDescent="0.4">
      <c r="B81" s="28" t="s">
        <v>10</v>
      </c>
      <c r="C81" s="2" t="s">
        <v>12</v>
      </c>
      <c r="D81" s="2" t="s">
        <v>1</v>
      </c>
      <c r="E81" s="2" t="s">
        <v>39</v>
      </c>
      <c r="F81" s="2" t="s">
        <v>2</v>
      </c>
      <c r="G81" s="2" t="s">
        <v>3</v>
      </c>
      <c r="H81" s="2" t="s">
        <v>4</v>
      </c>
      <c r="I81" s="2" t="s">
        <v>5</v>
      </c>
      <c r="J81" s="2" t="s">
        <v>6</v>
      </c>
      <c r="K81" s="2" t="s">
        <v>7</v>
      </c>
      <c r="L81" s="2" t="s">
        <v>8</v>
      </c>
    </row>
    <row r="82" spans="2:12" ht="20.25" thickTop="1" thickBot="1" x14ac:dyDescent="0.4">
      <c r="B82" s="29" t="s">
        <v>16</v>
      </c>
      <c r="C82" s="7">
        <v>58</v>
      </c>
      <c r="D82" s="7">
        <v>115</v>
      </c>
      <c r="E82" s="7">
        <v>188</v>
      </c>
      <c r="F82" s="7">
        <v>209.97771809619752</v>
      </c>
      <c r="G82" s="7">
        <v>214.74787611798638</v>
      </c>
      <c r="H82" s="7">
        <v>201.18107812675282</v>
      </c>
      <c r="I82" s="7">
        <v>170.31422067524343</v>
      </c>
      <c r="J82" s="7">
        <v>141.94936377428957</v>
      </c>
      <c r="K82" s="7">
        <v>119.67703214763634</v>
      </c>
      <c r="L82" s="7">
        <v>104.22386007094174</v>
      </c>
    </row>
    <row r="83" spans="2:12" ht="19.5" thickBot="1" x14ac:dyDescent="0.4">
      <c r="B83" s="30" t="s">
        <v>17</v>
      </c>
      <c r="C83" s="8">
        <v>0</v>
      </c>
      <c r="D83" s="8">
        <v>0</v>
      </c>
      <c r="E83" s="8">
        <v>0</v>
      </c>
      <c r="F83" s="8">
        <v>1.3781477180772359</v>
      </c>
      <c r="G83" s="8">
        <v>2.5280692151671738</v>
      </c>
      <c r="H83" s="8">
        <v>3.2113636988154504</v>
      </c>
      <c r="I83" s="8">
        <v>3.373209109851381</v>
      </c>
      <c r="J83" s="8">
        <v>3.4478809245176891</v>
      </c>
      <c r="K83" s="8">
        <v>3.2892866628903894</v>
      </c>
      <c r="L83" s="8">
        <v>3.0370162444306938</v>
      </c>
    </row>
    <row r="84" spans="2:12" ht="19.5" thickBot="1" x14ac:dyDescent="0.4">
      <c r="B84" s="31" t="s">
        <v>18</v>
      </c>
      <c r="C84" s="9">
        <v>0</v>
      </c>
      <c r="D84" s="9">
        <v>0</v>
      </c>
      <c r="E84" s="9">
        <v>0</v>
      </c>
      <c r="F84" s="9">
        <v>0.17944366000892698</v>
      </c>
      <c r="G84" s="9">
        <v>0.15332477876749556</v>
      </c>
      <c r="H84" s="9">
        <v>0.11122228600386261</v>
      </c>
      <c r="I84" s="9">
        <v>0.10611827537601123</v>
      </c>
      <c r="J84" s="9">
        <v>0.43917551523044268</v>
      </c>
      <c r="K84" s="9">
        <v>0.98162955681953934</v>
      </c>
      <c r="L84" s="9">
        <v>1.0490543200177576</v>
      </c>
    </row>
    <row r="85" spans="2:12" ht="19.5" thickBot="1" x14ac:dyDescent="0.4">
      <c r="B85" s="30" t="s">
        <v>19</v>
      </c>
      <c r="C85" s="8">
        <v>0</v>
      </c>
      <c r="D85" s="8">
        <v>0</v>
      </c>
      <c r="E85" s="8">
        <v>0</v>
      </c>
      <c r="F85" s="8">
        <v>0.40295969376462215</v>
      </c>
      <c r="G85" s="8">
        <v>1.0011322604458353</v>
      </c>
      <c r="H85" s="8">
        <v>1.2083427045374613</v>
      </c>
      <c r="I85" s="8">
        <v>1.2842841055512979</v>
      </c>
      <c r="J85" s="8">
        <v>3.4737478282452954</v>
      </c>
      <c r="K85" s="8">
        <v>4.8180322150828472</v>
      </c>
      <c r="L85" s="8">
        <v>4.8639924681687674</v>
      </c>
    </row>
    <row r="86" spans="2:12" ht="19.5" thickBot="1" x14ac:dyDescent="0.4">
      <c r="B86" s="32" t="s">
        <v>9</v>
      </c>
      <c r="C86" s="10">
        <v>58</v>
      </c>
      <c r="D86" s="10">
        <v>115</v>
      </c>
      <c r="E86" s="10">
        <v>188</v>
      </c>
      <c r="F86" s="10">
        <v>211.93826916804829</v>
      </c>
      <c r="G86" s="10">
        <v>218.43040237236687</v>
      </c>
      <c r="H86" s="10">
        <v>205.71200681610961</v>
      </c>
      <c r="I86" s="10">
        <v>175.07783216602215</v>
      </c>
      <c r="J86" s="10">
        <v>149.31016804228298</v>
      </c>
      <c r="K86" s="10">
        <v>128.76598058242911</v>
      </c>
      <c r="L86" s="10">
        <v>113.17392310355896</v>
      </c>
    </row>
    <row r="97" spans="2:12" ht="19.5" thickBot="1" x14ac:dyDescent="0.4"/>
    <row r="98" spans="2:12" ht="19.5" thickBot="1" x14ac:dyDescent="0.4">
      <c r="B98" s="28"/>
      <c r="C98" s="2" t="s">
        <v>12</v>
      </c>
      <c r="D98" s="2" t="s">
        <v>1</v>
      </c>
      <c r="E98" s="2" t="s">
        <v>39</v>
      </c>
      <c r="F98" s="2" t="s">
        <v>2</v>
      </c>
      <c r="G98" s="2" t="s">
        <v>3</v>
      </c>
      <c r="H98" s="2" t="s">
        <v>4</v>
      </c>
      <c r="I98" s="2" t="s">
        <v>5</v>
      </c>
      <c r="J98" s="2" t="s">
        <v>6</v>
      </c>
      <c r="K98" s="2" t="s">
        <v>7</v>
      </c>
      <c r="L98" s="2" t="s">
        <v>8</v>
      </c>
    </row>
    <row r="99" spans="2:12" ht="20.25" thickTop="1" thickBot="1" x14ac:dyDescent="0.4">
      <c r="B99" s="29" t="s">
        <v>23</v>
      </c>
      <c r="C99" s="40">
        <f t="shared" ref="C99:L99" si="6">(+C10)/1000</f>
        <v>1.6630429999999998</v>
      </c>
      <c r="D99" s="40">
        <f t="shared" si="6"/>
        <v>1.6647080000000003</v>
      </c>
      <c r="E99" s="40">
        <f t="shared" si="6"/>
        <v>1.6372060000000002</v>
      </c>
      <c r="F99" s="40">
        <f t="shared" si="6"/>
        <v>1.686415165592082</v>
      </c>
      <c r="G99" s="40">
        <f t="shared" si="6"/>
        <v>1.7266043635036874</v>
      </c>
      <c r="H99" s="40">
        <f t="shared" si="6"/>
        <v>1.7835510962477001</v>
      </c>
      <c r="I99" s="40">
        <f t="shared" si="6"/>
        <v>1.8672352368072498</v>
      </c>
      <c r="J99" s="40">
        <f t="shared" si="6"/>
        <v>2.0150835263734059</v>
      </c>
      <c r="K99" s="40">
        <f t="shared" si="6"/>
        <v>2.0904040809739746</v>
      </c>
      <c r="L99" s="40">
        <f t="shared" si="6"/>
        <v>2.1069265603007215</v>
      </c>
    </row>
    <row r="100" spans="2:12" ht="19.5" thickBot="1" x14ac:dyDescent="0.4">
      <c r="B100" s="30" t="s">
        <v>20</v>
      </c>
      <c r="C100" s="41">
        <f>+C99</f>
        <v>1.6630429999999998</v>
      </c>
      <c r="D100" s="41">
        <f>+D99</f>
        <v>1.6647080000000003</v>
      </c>
      <c r="E100" s="41">
        <f t="shared" ref="E100:L100" si="7">(+E10)/1000</f>
        <v>1.6372060000000002</v>
      </c>
      <c r="F100" s="41">
        <f t="shared" si="7"/>
        <v>1.686415165592082</v>
      </c>
      <c r="G100" s="41">
        <f t="shared" si="7"/>
        <v>1.7266043635036874</v>
      </c>
      <c r="H100" s="41">
        <f t="shared" si="7"/>
        <v>1.7835510962477001</v>
      </c>
      <c r="I100" s="41">
        <f t="shared" si="7"/>
        <v>1.8672352368072498</v>
      </c>
      <c r="J100" s="41">
        <f t="shared" si="7"/>
        <v>2.0150835263734059</v>
      </c>
      <c r="K100" s="41">
        <f t="shared" si="7"/>
        <v>2.0904040809739746</v>
      </c>
      <c r="L100" s="41">
        <f t="shared" si="7"/>
        <v>2.1069265603007215</v>
      </c>
    </row>
    <row r="101" spans="2:12" ht="19.5" thickBot="1" x14ac:dyDescent="0.4">
      <c r="B101" s="31" t="s">
        <v>22</v>
      </c>
      <c r="C101" s="42">
        <f t="shared" ref="C101:C102" si="8">+C100</f>
        <v>1.6630429999999998</v>
      </c>
      <c r="D101" s="42">
        <f t="shared" ref="D101:D102" si="9">+D100</f>
        <v>1.6647080000000003</v>
      </c>
      <c r="E101" s="42">
        <f t="shared" ref="E101:L101" si="10">(+E18)/1000</f>
        <v>1.6372060000000002</v>
      </c>
      <c r="F101" s="42">
        <f t="shared" si="10"/>
        <v>1.6512914078475132</v>
      </c>
      <c r="G101" s="42">
        <f t="shared" si="10"/>
        <v>1.6846237085310984</v>
      </c>
      <c r="H101" s="42">
        <f t="shared" si="10"/>
        <v>1.7350220360679924</v>
      </c>
      <c r="I101" s="42">
        <f t="shared" si="10"/>
        <v>1.7957496645609496</v>
      </c>
      <c r="J101" s="42">
        <f t="shared" si="10"/>
        <v>1.8997389849230557</v>
      </c>
      <c r="K101" s="42">
        <f t="shared" si="10"/>
        <v>1.9284389789475649</v>
      </c>
      <c r="L101" s="42">
        <f t="shared" si="10"/>
        <v>1.9083250134003773</v>
      </c>
    </row>
    <row r="102" spans="2:12" ht="19.5" thickBot="1" x14ac:dyDescent="0.4">
      <c r="B102" s="30" t="s">
        <v>21</v>
      </c>
      <c r="C102" s="41">
        <f t="shared" si="8"/>
        <v>1.6630429999999998</v>
      </c>
      <c r="D102" s="41">
        <f t="shared" si="9"/>
        <v>1.6647080000000003</v>
      </c>
      <c r="E102" s="41">
        <f t="shared" ref="E102:L102" si="11">(+E26)/1000</f>
        <v>1.6372060000000002</v>
      </c>
      <c r="F102" s="41">
        <f t="shared" si="11"/>
        <v>1.6034415272333045</v>
      </c>
      <c r="G102" s="41">
        <f t="shared" si="11"/>
        <v>1.5897905263888847</v>
      </c>
      <c r="H102" s="41">
        <f t="shared" si="11"/>
        <v>1.6352363138791861</v>
      </c>
      <c r="I102" s="41">
        <f t="shared" si="11"/>
        <v>1.7018355614150218</v>
      </c>
      <c r="J102" s="41">
        <f t="shared" si="11"/>
        <v>1.81702483905103</v>
      </c>
      <c r="K102" s="41">
        <f t="shared" si="11"/>
        <v>1.8462263676069115</v>
      </c>
      <c r="L102" s="41">
        <f t="shared" si="11"/>
        <v>1.8289318408853605</v>
      </c>
    </row>
    <row r="105" spans="2:12" ht="19.5" thickBot="1" x14ac:dyDescent="0.4"/>
    <row r="106" spans="2:12" ht="19.5" thickBot="1" x14ac:dyDescent="0.4">
      <c r="B106" s="28"/>
      <c r="C106" s="2" t="s">
        <v>12</v>
      </c>
      <c r="D106" s="2" t="s">
        <v>1</v>
      </c>
      <c r="E106" s="2" t="s">
        <v>39</v>
      </c>
      <c r="F106" s="2" t="s">
        <v>2</v>
      </c>
      <c r="G106" s="2" t="s">
        <v>3</v>
      </c>
      <c r="H106" s="2" t="s">
        <v>4</v>
      </c>
      <c r="I106" s="2" t="s">
        <v>5</v>
      </c>
      <c r="J106" s="2" t="s">
        <v>6</v>
      </c>
      <c r="K106" s="2" t="s">
        <v>7</v>
      </c>
      <c r="L106" s="2" t="s">
        <v>8</v>
      </c>
    </row>
    <row r="107" spans="2:12" ht="20.25" thickTop="1" thickBot="1" x14ac:dyDescent="0.4">
      <c r="B107" s="29" t="s">
        <v>23</v>
      </c>
      <c r="C107" s="40">
        <f t="shared" ref="C107:L107" si="12">(+C40)/1000</f>
        <v>3.8432939999999998</v>
      </c>
      <c r="D107" s="40">
        <f t="shared" si="12"/>
        <v>3.849199</v>
      </c>
      <c r="E107" s="40">
        <f t="shared" si="12"/>
        <v>3.9983850000000003</v>
      </c>
      <c r="F107" s="40">
        <f t="shared" si="12"/>
        <v>4.0643645812920743</v>
      </c>
      <c r="G107" s="40">
        <f t="shared" si="12"/>
        <v>4.1654483024836271</v>
      </c>
      <c r="H107" s="40">
        <f t="shared" si="12"/>
        <v>4.5033089215778315</v>
      </c>
      <c r="I107" s="40">
        <f t="shared" si="12"/>
        <v>4.8177105326444911</v>
      </c>
      <c r="J107" s="40">
        <f t="shared" si="12"/>
        <v>4.9498277171270937</v>
      </c>
      <c r="K107" s="40">
        <f t="shared" si="12"/>
        <v>4.7339830884176637</v>
      </c>
      <c r="L107" s="40">
        <f t="shared" si="12"/>
        <v>4.566622380040724</v>
      </c>
    </row>
    <row r="108" spans="2:12" ht="19.5" thickBot="1" x14ac:dyDescent="0.4">
      <c r="B108" s="30" t="s">
        <v>20</v>
      </c>
      <c r="C108" s="41">
        <f>+C107</f>
        <v>3.8432939999999998</v>
      </c>
      <c r="D108" s="41">
        <f>+D107</f>
        <v>3.849199</v>
      </c>
      <c r="E108" s="41">
        <f t="shared" ref="E108:L108" si="13">(+E40)/1000</f>
        <v>3.9983850000000003</v>
      </c>
      <c r="F108" s="41">
        <f t="shared" si="13"/>
        <v>4.0643645812920743</v>
      </c>
      <c r="G108" s="41">
        <f t="shared" si="13"/>
        <v>4.1654483024836271</v>
      </c>
      <c r="H108" s="41">
        <f t="shared" si="13"/>
        <v>4.5033089215778315</v>
      </c>
      <c r="I108" s="41">
        <f t="shared" si="13"/>
        <v>4.8177105326444911</v>
      </c>
      <c r="J108" s="41">
        <f t="shared" si="13"/>
        <v>4.9498277171270937</v>
      </c>
      <c r="K108" s="41">
        <f t="shared" si="13"/>
        <v>4.7339830884176637</v>
      </c>
      <c r="L108" s="41">
        <f t="shared" si="13"/>
        <v>4.566622380040724</v>
      </c>
    </row>
    <row r="109" spans="2:12" ht="19.5" thickBot="1" x14ac:dyDescent="0.4">
      <c r="B109" s="31" t="s">
        <v>22</v>
      </c>
      <c r="C109" s="42">
        <f t="shared" ref="C109:D110" si="14">+C108</f>
        <v>3.8432939999999998</v>
      </c>
      <c r="D109" s="42">
        <f t="shared" si="14"/>
        <v>3.849199</v>
      </c>
      <c r="E109" s="42">
        <f t="shared" ref="E109:L109" si="15">(+E48)/1000</f>
        <v>3.9983850000000003</v>
      </c>
      <c r="F109" s="42">
        <f t="shared" si="15"/>
        <v>3.9769361451881302</v>
      </c>
      <c r="G109" s="42">
        <f t="shared" si="15"/>
        <v>3.9235393789035258</v>
      </c>
      <c r="H109" s="42">
        <f t="shared" si="15"/>
        <v>4.0816433049591057</v>
      </c>
      <c r="I109" s="42">
        <f t="shared" si="15"/>
        <v>4.1969606731531917</v>
      </c>
      <c r="J109" s="42">
        <f t="shared" si="15"/>
        <v>4.2390868459682274</v>
      </c>
      <c r="K109" s="42">
        <f t="shared" si="15"/>
        <v>3.9371486608455899</v>
      </c>
      <c r="L109" s="42">
        <f t="shared" si="15"/>
        <v>3.6931607377489089</v>
      </c>
    </row>
    <row r="110" spans="2:12" ht="19.5" thickBot="1" x14ac:dyDescent="0.4">
      <c r="B110" s="30" t="s">
        <v>21</v>
      </c>
      <c r="C110" s="41">
        <f t="shared" si="14"/>
        <v>3.8432939999999998</v>
      </c>
      <c r="D110" s="41">
        <f t="shared" si="14"/>
        <v>3.849199</v>
      </c>
      <c r="E110" s="41">
        <f t="shared" ref="E110:L110" si="16">(+E56)/1000</f>
        <v>3.9983850000000003</v>
      </c>
      <c r="F110" s="41">
        <f t="shared" si="16"/>
        <v>3.7774007610637237</v>
      </c>
      <c r="G110" s="41">
        <f t="shared" si="16"/>
        <v>3.7687815758239114</v>
      </c>
      <c r="H110" s="41">
        <f t="shared" si="16"/>
        <v>3.8807415204590661</v>
      </c>
      <c r="I110" s="41">
        <f t="shared" si="16"/>
        <v>3.9184941149594352</v>
      </c>
      <c r="J110" s="41">
        <f t="shared" si="16"/>
        <v>3.899589038680173</v>
      </c>
      <c r="K110" s="41">
        <f t="shared" si="16"/>
        <v>3.6476046912757649</v>
      </c>
      <c r="L110" s="41">
        <f t="shared" si="16"/>
        <v>3.409360914427555</v>
      </c>
    </row>
    <row r="113" spans="2:12" ht="19.5" thickBot="1" x14ac:dyDescent="0.4"/>
    <row r="114" spans="2:12" ht="19.5" thickBot="1" x14ac:dyDescent="0.4">
      <c r="B114" s="28"/>
      <c r="C114" s="2" t="s">
        <v>12</v>
      </c>
      <c r="D114" s="2" t="s">
        <v>1</v>
      </c>
      <c r="E114" s="2" t="s">
        <v>39</v>
      </c>
      <c r="F114" s="2" t="s">
        <v>2</v>
      </c>
      <c r="G114" s="2" t="s">
        <v>3</v>
      </c>
      <c r="H114" s="2" t="s">
        <v>4</v>
      </c>
      <c r="I114" s="2" t="s">
        <v>5</v>
      </c>
      <c r="J114" s="2" t="s">
        <v>6</v>
      </c>
      <c r="K114" s="2" t="s">
        <v>7</v>
      </c>
      <c r="L114" s="2" t="s">
        <v>8</v>
      </c>
    </row>
    <row r="115" spans="2:12" ht="20.25" thickTop="1" thickBot="1" x14ac:dyDescent="0.4">
      <c r="B115" s="29" t="s">
        <v>23</v>
      </c>
      <c r="C115" s="7">
        <f t="shared" ref="C115:L115" si="17">+C70</f>
        <v>58</v>
      </c>
      <c r="D115" s="7">
        <f t="shared" si="17"/>
        <v>115</v>
      </c>
      <c r="E115" s="7">
        <f t="shared" si="17"/>
        <v>188</v>
      </c>
      <c r="F115" s="7">
        <f t="shared" si="17"/>
        <v>230.81985800010247</v>
      </c>
      <c r="G115" s="7">
        <f t="shared" si="17"/>
        <v>242.00711639404292</v>
      </c>
      <c r="H115" s="7">
        <f t="shared" si="17"/>
        <v>233.29068817766256</v>
      </c>
      <c r="I115" s="7">
        <f t="shared" si="17"/>
        <v>205.53406830225964</v>
      </c>
      <c r="J115" s="7">
        <f t="shared" si="17"/>
        <v>181.18617671409226</v>
      </c>
      <c r="K115" s="7">
        <f t="shared" si="17"/>
        <v>162.25729376799185</v>
      </c>
      <c r="L115" s="7">
        <f t="shared" si="17"/>
        <v>143.0043464319954</v>
      </c>
    </row>
    <row r="116" spans="2:12" ht="19.5" thickBot="1" x14ac:dyDescent="0.4">
      <c r="B116" s="30" t="s">
        <v>20</v>
      </c>
      <c r="C116" s="8">
        <f>+C115</f>
        <v>58</v>
      </c>
      <c r="D116" s="8">
        <f>+D115</f>
        <v>115</v>
      </c>
      <c r="E116" s="8">
        <f t="shared" ref="E116:L116" si="18">+E70</f>
        <v>188</v>
      </c>
      <c r="F116" s="8">
        <f t="shared" si="18"/>
        <v>230.81985800010247</v>
      </c>
      <c r="G116" s="8">
        <f t="shared" si="18"/>
        <v>242.00711639404292</v>
      </c>
      <c r="H116" s="8">
        <f t="shared" si="18"/>
        <v>233.29068817766256</v>
      </c>
      <c r="I116" s="8">
        <f t="shared" si="18"/>
        <v>205.53406830225964</v>
      </c>
      <c r="J116" s="8">
        <f t="shared" si="18"/>
        <v>181.18617671409226</v>
      </c>
      <c r="K116" s="8">
        <f t="shared" si="18"/>
        <v>162.25729376799185</v>
      </c>
      <c r="L116" s="8">
        <f t="shared" si="18"/>
        <v>143.0043464319954</v>
      </c>
    </row>
    <row r="117" spans="2:12" ht="19.5" thickBot="1" x14ac:dyDescent="0.4">
      <c r="B117" s="31" t="s">
        <v>22</v>
      </c>
      <c r="C117" s="9">
        <f t="shared" ref="C117:C118" si="19">+C116</f>
        <v>58</v>
      </c>
      <c r="D117" s="9">
        <f t="shared" ref="D117:D118" si="20">+D116</f>
        <v>115</v>
      </c>
      <c r="E117" s="9">
        <f t="shared" ref="E117:L117" si="21">+E78</f>
        <v>188</v>
      </c>
      <c r="F117" s="9">
        <f t="shared" si="21"/>
        <v>216.81037662123103</v>
      </c>
      <c r="G117" s="9">
        <f t="shared" si="21"/>
        <v>226.30589022965671</v>
      </c>
      <c r="H117" s="9">
        <f t="shared" si="21"/>
        <v>214.02301168708721</v>
      </c>
      <c r="I117" s="9">
        <f t="shared" si="21"/>
        <v>186.02706923461193</v>
      </c>
      <c r="J117" s="9">
        <f t="shared" si="21"/>
        <v>162.77235697380081</v>
      </c>
      <c r="K117" s="9">
        <f t="shared" si="21"/>
        <v>143.46367357321483</v>
      </c>
      <c r="L117" s="9">
        <f t="shared" si="21"/>
        <v>128.6557988255156</v>
      </c>
    </row>
    <row r="118" spans="2:12" ht="19.5" thickBot="1" x14ac:dyDescent="0.4">
      <c r="B118" s="30" t="s">
        <v>21</v>
      </c>
      <c r="C118" s="8">
        <f t="shared" si="19"/>
        <v>58</v>
      </c>
      <c r="D118" s="8">
        <f t="shared" si="20"/>
        <v>115</v>
      </c>
      <c r="E118" s="8">
        <f t="shared" ref="E118:L118" si="22">+E86</f>
        <v>188</v>
      </c>
      <c r="F118" s="8">
        <f t="shared" si="22"/>
        <v>211.93826916804829</v>
      </c>
      <c r="G118" s="8">
        <f t="shared" si="22"/>
        <v>218.43040237236687</v>
      </c>
      <c r="H118" s="8">
        <f t="shared" si="22"/>
        <v>205.71200681610961</v>
      </c>
      <c r="I118" s="8">
        <f t="shared" si="22"/>
        <v>175.07783216602215</v>
      </c>
      <c r="J118" s="8">
        <f t="shared" si="22"/>
        <v>149.31016804228298</v>
      </c>
      <c r="K118" s="8">
        <f t="shared" si="22"/>
        <v>128.76598058242911</v>
      </c>
      <c r="L118" s="8">
        <f t="shared" si="22"/>
        <v>113.17392310355896</v>
      </c>
    </row>
    <row r="120" spans="2:12" x14ac:dyDescent="0.35">
      <c r="C120" s="43">
        <v>3.8432949999999999</v>
      </c>
      <c r="D120" s="43">
        <v>3.8182010000000002</v>
      </c>
      <c r="E120" s="43">
        <v>4.0067894755198967</v>
      </c>
      <c r="F120" s="43">
        <v>4.1458479719636543</v>
      </c>
      <c r="G120" s="43">
        <v>4.5824566494923928</v>
      </c>
      <c r="H120" s="43">
        <v>4.490620042651881</v>
      </c>
      <c r="I120" s="43">
        <v>4.3711259087090113</v>
      </c>
      <c r="J120" s="43">
        <v>4.2906612479469546</v>
      </c>
      <c r="K120" s="43">
        <v>4.3838625363792598</v>
      </c>
      <c r="L120" s="43">
        <v>4.1825187282100602</v>
      </c>
    </row>
    <row r="121" spans="2:12" x14ac:dyDescent="0.35">
      <c r="C121" s="43">
        <v>3.8432949999999999</v>
      </c>
      <c r="D121" s="43">
        <v>3.8182010000000002</v>
      </c>
      <c r="E121" s="43">
        <v>4.0067894755198967</v>
      </c>
      <c r="F121" s="43">
        <v>4.1458479719636543</v>
      </c>
      <c r="G121" s="43">
        <v>4.5824566494923928</v>
      </c>
      <c r="H121" s="43">
        <v>4.490620042651881</v>
      </c>
      <c r="I121" s="43">
        <v>4.3711259087090113</v>
      </c>
      <c r="J121" s="43">
        <v>4.2906612479469546</v>
      </c>
      <c r="K121" s="43">
        <v>4.3838625363792598</v>
      </c>
      <c r="L121" s="43">
        <v>4.1825187282100602</v>
      </c>
    </row>
    <row r="122" spans="2:12" x14ac:dyDescent="0.35">
      <c r="C122" s="43">
        <v>3.8432949999999999</v>
      </c>
      <c r="D122" s="43">
        <v>3.8182010000000002</v>
      </c>
      <c r="E122" s="43">
        <v>3.9007375479648592</v>
      </c>
      <c r="F122" s="43">
        <v>3.8973586912194236</v>
      </c>
      <c r="G122" s="43">
        <v>4.1710532093079316</v>
      </c>
      <c r="H122" s="43">
        <v>4.0204358895044905</v>
      </c>
      <c r="I122" s="43">
        <v>3.8717597054674169</v>
      </c>
      <c r="J122" s="43">
        <v>3.8085368742953603</v>
      </c>
      <c r="K122" s="43">
        <v>3.890922692157921</v>
      </c>
      <c r="L122" s="43">
        <v>3.6867398991723075</v>
      </c>
    </row>
    <row r="123" spans="2:12" x14ac:dyDescent="0.35">
      <c r="C123" s="43">
        <v>3.8432949999999999</v>
      </c>
      <c r="D123" s="43">
        <v>3.8182010000000002</v>
      </c>
      <c r="E123" s="43">
        <v>3.7801678049388694</v>
      </c>
      <c r="F123" s="43">
        <v>3.6808490202034871</v>
      </c>
      <c r="G123" s="43">
        <v>3.8705396585673491</v>
      </c>
      <c r="H123" s="43">
        <v>3.674015382654984</v>
      </c>
      <c r="I123" s="43">
        <v>3.4985125306741098</v>
      </c>
      <c r="J123" s="43">
        <v>3.3853288839635476</v>
      </c>
      <c r="K123" s="43">
        <v>3.4073927911712905</v>
      </c>
      <c r="L123" s="43">
        <v>3.1947279763554652</v>
      </c>
    </row>
    <row r="130" spans="2:12" ht="19.5" thickBot="1" x14ac:dyDescent="0.4"/>
    <row r="131" spans="2:12" ht="19.5" thickBot="1" x14ac:dyDescent="0.4">
      <c r="B131" s="28"/>
      <c r="C131" s="2" t="s">
        <v>12</v>
      </c>
      <c r="D131" s="2" t="s">
        <v>1</v>
      </c>
      <c r="E131" s="2" t="s">
        <v>39</v>
      </c>
      <c r="F131" s="2" t="s">
        <v>2</v>
      </c>
      <c r="G131" s="2" t="s">
        <v>3</v>
      </c>
      <c r="H131" s="2" t="s">
        <v>4</v>
      </c>
      <c r="I131" s="2" t="s">
        <v>5</v>
      </c>
      <c r="J131" s="2" t="s">
        <v>6</v>
      </c>
      <c r="K131" s="2" t="s">
        <v>7</v>
      </c>
      <c r="L131" s="2" t="s">
        <v>8</v>
      </c>
    </row>
    <row r="132" spans="2:12" ht="20.25" thickTop="1" thickBot="1" x14ac:dyDescent="0.4">
      <c r="B132" s="29" t="s">
        <v>23</v>
      </c>
      <c r="C132" s="7">
        <f>+C99</f>
        <v>1.6630429999999998</v>
      </c>
      <c r="D132" s="7">
        <f t="shared" ref="D132:L132" si="23">+D99</f>
        <v>1.6647080000000003</v>
      </c>
      <c r="E132" s="7">
        <f t="shared" si="23"/>
        <v>1.6372060000000002</v>
      </c>
      <c r="F132" s="7">
        <f t="shared" si="23"/>
        <v>1.686415165592082</v>
      </c>
      <c r="G132" s="7">
        <f t="shared" si="23"/>
        <v>1.7266043635036874</v>
      </c>
      <c r="H132" s="7">
        <f t="shared" si="23"/>
        <v>1.7835510962477001</v>
      </c>
      <c r="I132" s="7">
        <f t="shared" si="23"/>
        <v>1.8672352368072498</v>
      </c>
      <c r="J132" s="7">
        <f t="shared" si="23"/>
        <v>2.0150835263734059</v>
      </c>
      <c r="K132" s="7">
        <f t="shared" si="23"/>
        <v>2.0904040809739746</v>
      </c>
      <c r="L132" s="7">
        <f t="shared" si="23"/>
        <v>2.1069265603007215</v>
      </c>
    </row>
    <row r="133" spans="2:12" ht="19.5" thickBot="1" x14ac:dyDescent="0.4">
      <c r="B133" s="30" t="s">
        <v>20</v>
      </c>
      <c r="C133" s="8">
        <f>+C100</f>
        <v>1.6630429999999998</v>
      </c>
      <c r="D133" s="8">
        <f t="shared" ref="D133:L133" si="24">+D100</f>
        <v>1.6647080000000003</v>
      </c>
      <c r="E133" s="8">
        <f t="shared" si="24"/>
        <v>1.6372060000000002</v>
      </c>
      <c r="F133" s="8">
        <f t="shared" si="24"/>
        <v>1.686415165592082</v>
      </c>
      <c r="G133" s="8">
        <f t="shared" si="24"/>
        <v>1.7266043635036874</v>
      </c>
      <c r="H133" s="8">
        <f t="shared" si="24"/>
        <v>1.7835510962477001</v>
      </c>
      <c r="I133" s="8">
        <f t="shared" si="24"/>
        <v>1.8672352368072498</v>
      </c>
      <c r="J133" s="8">
        <f t="shared" si="24"/>
        <v>2.0150835263734059</v>
      </c>
      <c r="K133" s="8">
        <f t="shared" si="24"/>
        <v>2.0904040809739746</v>
      </c>
      <c r="L133" s="8">
        <f t="shared" si="24"/>
        <v>2.1069265603007215</v>
      </c>
    </row>
    <row r="134" spans="2:12" ht="19.5" thickBot="1" x14ac:dyDescent="0.4">
      <c r="B134" s="31" t="s">
        <v>21</v>
      </c>
      <c r="C134" s="9">
        <f>+C102</f>
        <v>1.6630429999999998</v>
      </c>
      <c r="D134" s="9">
        <f t="shared" ref="D134:L134" si="25">+D102</f>
        <v>1.6647080000000003</v>
      </c>
      <c r="E134" s="9">
        <f t="shared" si="25"/>
        <v>1.6372060000000002</v>
      </c>
      <c r="F134" s="9">
        <f t="shared" si="25"/>
        <v>1.6034415272333045</v>
      </c>
      <c r="G134" s="9">
        <f t="shared" si="25"/>
        <v>1.5897905263888847</v>
      </c>
      <c r="H134" s="9">
        <f t="shared" si="25"/>
        <v>1.6352363138791861</v>
      </c>
      <c r="I134" s="9">
        <f t="shared" si="25"/>
        <v>1.7018355614150218</v>
      </c>
      <c r="J134" s="9">
        <f t="shared" si="25"/>
        <v>1.81702483905103</v>
      </c>
      <c r="K134" s="9">
        <f t="shared" si="25"/>
        <v>1.8462263676069115</v>
      </c>
      <c r="L134" s="9">
        <f t="shared" si="25"/>
        <v>1.8289318408853605</v>
      </c>
    </row>
    <row r="135" spans="2:12" ht="19.5" thickBot="1" x14ac:dyDescent="0.4">
      <c r="B135" s="30" t="s">
        <v>13</v>
      </c>
      <c r="C135" s="8">
        <f>+C134</f>
        <v>1.6630429999999998</v>
      </c>
      <c r="D135" s="8">
        <f t="shared" ref="D135:L135" si="26">+D134</f>
        <v>1.6647080000000003</v>
      </c>
      <c r="E135" s="8">
        <f t="shared" si="26"/>
        <v>1.6372060000000002</v>
      </c>
      <c r="F135" s="8">
        <f t="shared" si="26"/>
        <v>1.6034415272333045</v>
      </c>
      <c r="G135" s="8">
        <f t="shared" si="26"/>
        <v>1.5897905263888847</v>
      </c>
      <c r="H135" s="8">
        <f t="shared" si="26"/>
        <v>1.6352363138791861</v>
      </c>
      <c r="I135" s="8">
        <f t="shared" si="26"/>
        <v>1.7018355614150218</v>
      </c>
      <c r="J135" s="8">
        <f t="shared" si="26"/>
        <v>1.81702483905103</v>
      </c>
      <c r="K135" s="8">
        <f t="shared" si="26"/>
        <v>1.8462263676069115</v>
      </c>
      <c r="L135" s="8">
        <f t="shared" si="26"/>
        <v>1.8289318408853605</v>
      </c>
    </row>
    <row r="136" spans="2:12" ht="19.5" thickBot="1" x14ac:dyDescent="0.4">
      <c r="B136" s="31" t="s">
        <v>14</v>
      </c>
      <c r="C136" s="9">
        <f>+C133-C134</f>
        <v>0</v>
      </c>
      <c r="D136" s="9">
        <f t="shared" ref="D136:L136" si="27">+D133-D134</f>
        <v>0</v>
      </c>
      <c r="E136" s="9">
        <f t="shared" si="27"/>
        <v>0</v>
      </c>
      <c r="F136" s="9">
        <f t="shared" si="27"/>
        <v>8.2973638358777579E-2</v>
      </c>
      <c r="G136" s="9">
        <f t="shared" si="27"/>
        <v>0.13681383711480266</v>
      </c>
      <c r="H136" s="9">
        <f t="shared" si="27"/>
        <v>0.14831478236851403</v>
      </c>
      <c r="I136" s="9">
        <f t="shared" si="27"/>
        <v>0.165399675392228</v>
      </c>
      <c r="J136" s="9">
        <f t="shared" si="27"/>
        <v>0.19805868732237597</v>
      </c>
      <c r="K136" s="9">
        <f t="shared" si="27"/>
        <v>0.24417771336706307</v>
      </c>
      <c r="L136" s="9">
        <f t="shared" si="27"/>
        <v>0.27799471941536091</v>
      </c>
    </row>
    <row r="139" spans="2:12" ht="19.5" thickBot="1" x14ac:dyDescent="0.4"/>
    <row r="140" spans="2:12" ht="19.5" thickBot="1" x14ac:dyDescent="0.4">
      <c r="B140" s="28"/>
      <c r="C140" s="2" t="s">
        <v>12</v>
      </c>
      <c r="D140" s="2" t="s">
        <v>1</v>
      </c>
      <c r="E140" s="2" t="s">
        <v>39</v>
      </c>
      <c r="F140" s="2" t="s">
        <v>2</v>
      </c>
      <c r="G140" s="2" t="s">
        <v>3</v>
      </c>
      <c r="H140" s="2" t="s">
        <v>4</v>
      </c>
      <c r="I140" s="2" t="s">
        <v>5</v>
      </c>
      <c r="J140" s="2" t="s">
        <v>6</v>
      </c>
      <c r="K140" s="2" t="s">
        <v>7</v>
      </c>
      <c r="L140" s="2" t="s">
        <v>8</v>
      </c>
    </row>
    <row r="141" spans="2:12" ht="20.25" thickTop="1" thickBot="1" x14ac:dyDescent="0.4">
      <c r="B141" s="29" t="s">
        <v>23</v>
      </c>
      <c r="C141" s="7">
        <f>+C107</f>
        <v>3.8432939999999998</v>
      </c>
      <c r="D141" s="7">
        <f t="shared" ref="D141:L141" si="28">+D107</f>
        <v>3.849199</v>
      </c>
      <c r="E141" s="7">
        <f t="shared" si="28"/>
        <v>3.9983850000000003</v>
      </c>
      <c r="F141" s="7">
        <f t="shared" si="28"/>
        <v>4.0643645812920743</v>
      </c>
      <c r="G141" s="7">
        <f t="shared" si="28"/>
        <v>4.1654483024836271</v>
      </c>
      <c r="H141" s="7">
        <f t="shared" si="28"/>
        <v>4.5033089215778315</v>
      </c>
      <c r="I141" s="7">
        <f t="shared" si="28"/>
        <v>4.8177105326444911</v>
      </c>
      <c r="J141" s="7">
        <f t="shared" si="28"/>
        <v>4.9498277171270937</v>
      </c>
      <c r="K141" s="7">
        <f t="shared" si="28"/>
        <v>4.7339830884176637</v>
      </c>
      <c r="L141" s="7">
        <f t="shared" si="28"/>
        <v>4.566622380040724</v>
      </c>
    </row>
    <row r="142" spans="2:12" ht="19.5" thickBot="1" x14ac:dyDescent="0.4">
      <c r="B142" s="30" t="s">
        <v>20</v>
      </c>
      <c r="C142" s="8">
        <f>+C108</f>
        <v>3.8432939999999998</v>
      </c>
      <c r="D142" s="8">
        <f t="shared" ref="D142:L142" si="29">+D108</f>
        <v>3.849199</v>
      </c>
      <c r="E142" s="8">
        <f t="shared" si="29"/>
        <v>3.9983850000000003</v>
      </c>
      <c r="F142" s="8">
        <f t="shared" si="29"/>
        <v>4.0643645812920743</v>
      </c>
      <c r="G142" s="8">
        <f t="shared" si="29"/>
        <v>4.1654483024836271</v>
      </c>
      <c r="H142" s="8">
        <f t="shared" si="29"/>
        <v>4.5033089215778315</v>
      </c>
      <c r="I142" s="8">
        <f t="shared" si="29"/>
        <v>4.8177105326444911</v>
      </c>
      <c r="J142" s="8">
        <f t="shared" si="29"/>
        <v>4.9498277171270937</v>
      </c>
      <c r="K142" s="8">
        <f t="shared" si="29"/>
        <v>4.7339830884176637</v>
      </c>
      <c r="L142" s="8">
        <f t="shared" si="29"/>
        <v>4.566622380040724</v>
      </c>
    </row>
    <row r="143" spans="2:12" ht="19.5" thickBot="1" x14ac:dyDescent="0.4">
      <c r="B143" s="31" t="s">
        <v>21</v>
      </c>
      <c r="C143" s="9">
        <f>+C110</f>
        <v>3.8432939999999998</v>
      </c>
      <c r="D143" s="9">
        <f t="shared" ref="D143:L143" si="30">+D110</f>
        <v>3.849199</v>
      </c>
      <c r="E143" s="9">
        <f t="shared" si="30"/>
        <v>3.9983850000000003</v>
      </c>
      <c r="F143" s="9">
        <f t="shared" si="30"/>
        <v>3.7774007610637237</v>
      </c>
      <c r="G143" s="9">
        <f t="shared" si="30"/>
        <v>3.7687815758239114</v>
      </c>
      <c r="H143" s="9">
        <f t="shared" si="30"/>
        <v>3.8807415204590661</v>
      </c>
      <c r="I143" s="9">
        <f t="shared" si="30"/>
        <v>3.9184941149594352</v>
      </c>
      <c r="J143" s="9">
        <f t="shared" si="30"/>
        <v>3.899589038680173</v>
      </c>
      <c r="K143" s="9">
        <f t="shared" si="30"/>
        <v>3.6476046912757649</v>
      </c>
      <c r="L143" s="9">
        <f t="shared" si="30"/>
        <v>3.409360914427555</v>
      </c>
    </row>
    <row r="144" spans="2:12" ht="19.5" thickBot="1" x14ac:dyDescent="0.4">
      <c r="B144" s="30" t="s">
        <v>13</v>
      </c>
      <c r="C144" s="8">
        <f>+C143</f>
        <v>3.8432939999999998</v>
      </c>
      <c r="D144" s="8">
        <f t="shared" ref="D144:L144" si="31">+D143</f>
        <v>3.849199</v>
      </c>
      <c r="E144" s="8">
        <f t="shared" si="31"/>
        <v>3.9983850000000003</v>
      </c>
      <c r="F144" s="8">
        <f t="shared" si="31"/>
        <v>3.7774007610637237</v>
      </c>
      <c r="G144" s="8">
        <f t="shared" si="31"/>
        <v>3.7687815758239114</v>
      </c>
      <c r="H144" s="8">
        <f t="shared" si="31"/>
        <v>3.8807415204590661</v>
      </c>
      <c r="I144" s="8">
        <f t="shared" si="31"/>
        <v>3.9184941149594352</v>
      </c>
      <c r="J144" s="8">
        <f t="shared" si="31"/>
        <v>3.899589038680173</v>
      </c>
      <c r="K144" s="8">
        <f t="shared" si="31"/>
        <v>3.6476046912757649</v>
      </c>
      <c r="L144" s="8">
        <f t="shared" si="31"/>
        <v>3.409360914427555</v>
      </c>
    </row>
    <row r="145" spans="2:12" ht="19.5" thickBot="1" x14ac:dyDescent="0.4">
      <c r="B145" s="31" t="s">
        <v>14</v>
      </c>
      <c r="C145" s="9">
        <f>+C142-C143</f>
        <v>0</v>
      </c>
      <c r="D145" s="9">
        <f t="shared" ref="D145:L145" si="32">+D142-D143</f>
        <v>0</v>
      </c>
      <c r="E145" s="9">
        <f t="shared" si="32"/>
        <v>0</v>
      </c>
      <c r="F145" s="9">
        <f t="shared" si="32"/>
        <v>0.28696382022835065</v>
      </c>
      <c r="G145" s="9">
        <f t="shared" si="32"/>
        <v>0.3966667266597157</v>
      </c>
      <c r="H145" s="9">
        <f t="shared" si="32"/>
        <v>0.62256740111876541</v>
      </c>
      <c r="I145" s="9">
        <f t="shared" si="32"/>
        <v>0.89921641768505589</v>
      </c>
      <c r="J145" s="9">
        <f t="shared" si="32"/>
        <v>1.0502386784469206</v>
      </c>
      <c r="K145" s="9">
        <f t="shared" si="32"/>
        <v>1.0863783971418988</v>
      </c>
      <c r="L145" s="9">
        <f t="shared" si="32"/>
        <v>1.157261465613169</v>
      </c>
    </row>
    <row r="148" spans="2:12" ht="19.5" thickBot="1" x14ac:dyDescent="0.4"/>
    <row r="149" spans="2:12" ht="19.5" thickBot="1" x14ac:dyDescent="0.4">
      <c r="B149" s="28"/>
      <c r="C149" s="2" t="s">
        <v>12</v>
      </c>
      <c r="D149" s="2" t="s">
        <v>1</v>
      </c>
      <c r="E149" s="2" t="s">
        <v>39</v>
      </c>
      <c r="F149" s="2" t="s">
        <v>2</v>
      </c>
      <c r="G149" s="2" t="s">
        <v>3</v>
      </c>
      <c r="H149" s="2" t="s">
        <v>4</v>
      </c>
      <c r="I149" s="2" t="s">
        <v>5</v>
      </c>
      <c r="J149" s="2" t="s">
        <v>6</v>
      </c>
      <c r="K149" s="2" t="s">
        <v>7</v>
      </c>
      <c r="L149" s="2" t="s">
        <v>8</v>
      </c>
    </row>
    <row r="150" spans="2:12" ht="20.25" thickTop="1" thickBot="1" x14ac:dyDescent="0.4">
      <c r="B150" s="29" t="s">
        <v>23</v>
      </c>
      <c r="C150" s="7">
        <f>+C115</f>
        <v>58</v>
      </c>
      <c r="D150" s="7">
        <f t="shared" ref="D150:L150" si="33">+D115</f>
        <v>115</v>
      </c>
      <c r="E150" s="7">
        <f t="shared" si="33"/>
        <v>188</v>
      </c>
      <c r="F150" s="7">
        <f t="shared" si="33"/>
        <v>230.81985800010247</v>
      </c>
      <c r="G150" s="7">
        <f t="shared" si="33"/>
        <v>242.00711639404292</v>
      </c>
      <c r="H150" s="7">
        <f t="shared" si="33"/>
        <v>233.29068817766256</v>
      </c>
      <c r="I150" s="7">
        <f t="shared" si="33"/>
        <v>205.53406830225964</v>
      </c>
      <c r="J150" s="7">
        <f t="shared" si="33"/>
        <v>181.18617671409226</v>
      </c>
      <c r="K150" s="7">
        <f t="shared" si="33"/>
        <v>162.25729376799185</v>
      </c>
      <c r="L150" s="7">
        <f t="shared" si="33"/>
        <v>143.0043464319954</v>
      </c>
    </row>
    <row r="151" spans="2:12" ht="19.5" thickBot="1" x14ac:dyDescent="0.4">
      <c r="B151" s="30" t="s">
        <v>20</v>
      </c>
      <c r="C151" s="8">
        <f>+C116</f>
        <v>58</v>
      </c>
      <c r="D151" s="8">
        <f t="shared" ref="D151:L151" si="34">+D116</f>
        <v>115</v>
      </c>
      <c r="E151" s="8">
        <f t="shared" si="34"/>
        <v>188</v>
      </c>
      <c r="F151" s="8">
        <f t="shared" si="34"/>
        <v>230.81985800010247</v>
      </c>
      <c r="G151" s="8">
        <f t="shared" si="34"/>
        <v>242.00711639404292</v>
      </c>
      <c r="H151" s="8">
        <f t="shared" si="34"/>
        <v>233.29068817766256</v>
      </c>
      <c r="I151" s="8">
        <f t="shared" si="34"/>
        <v>205.53406830225964</v>
      </c>
      <c r="J151" s="8">
        <f t="shared" si="34"/>
        <v>181.18617671409226</v>
      </c>
      <c r="K151" s="8">
        <f t="shared" si="34"/>
        <v>162.25729376799185</v>
      </c>
      <c r="L151" s="8">
        <f t="shared" si="34"/>
        <v>143.0043464319954</v>
      </c>
    </row>
    <row r="152" spans="2:12" ht="19.5" thickBot="1" x14ac:dyDescent="0.4">
      <c r="B152" s="31" t="s">
        <v>21</v>
      </c>
      <c r="C152" s="9">
        <f>+C118</f>
        <v>58</v>
      </c>
      <c r="D152" s="9">
        <f t="shared" ref="D152:L152" si="35">+D118</f>
        <v>115</v>
      </c>
      <c r="E152" s="9">
        <f t="shared" si="35"/>
        <v>188</v>
      </c>
      <c r="F152" s="9">
        <f t="shared" si="35"/>
        <v>211.93826916804829</v>
      </c>
      <c r="G152" s="9">
        <f t="shared" si="35"/>
        <v>218.43040237236687</v>
      </c>
      <c r="H152" s="9">
        <f t="shared" si="35"/>
        <v>205.71200681610961</v>
      </c>
      <c r="I152" s="9">
        <f t="shared" si="35"/>
        <v>175.07783216602215</v>
      </c>
      <c r="J152" s="9">
        <f t="shared" si="35"/>
        <v>149.31016804228298</v>
      </c>
      <c r="K152" s="9">
        <f t="shared" si="35"/>
        <v>128.76598058242911</v>
      </c>
      <c r="L152" s="9">
        <f t="shared" si="35"/>
        <v>113.17392310355896</v>
      </c>
    </row>
    <row r="153" spans="2:12" ht="19.5" thickBot="1" x14ac:dyDescent="0.4">
      <c r="B153" s="30" t="s">
        <v>13</v>
      </c>
      <c r="C153" s="8">
        <f>+C152</f>
        <v>58</v>
      </c>
      <c r="D153" s="8">
        <f t="shared" ref="D153:L153" si="36">+D152</f>
        <v>115</v>
      </c>
      <c r="E153" s="8">
        <f t="shared" si="36"/>
        <v>188</v>
      </c>
      <c r="F153" s="8">
        <f t="shared" si="36"/>
        <v>211.93826916804829</v>
      </c>
      <c r="G153" s="8">
        <f t="shared" si="36"/>
        <v>218.43040237236687</v>
      </c>
      <c r="H153" s="8">
        <f t="shared" si="36"/>
        <v>205.71200681610961</v>
      </c>
      <c r="I153" s="8">
        <f t="shared" si="36"/>
        <v>175.07783216602215</v>
      </c>
      <c r="J153" s="8">
        <f t="shared" si="36"/>
        <v>149.31016804228298</v>
      </c>
      <c r="K153" s="8">
        <f t="shared" si="36"/>
        <v>128.76598058242911</v>
      </c>
      <c r="L153" s="8">
        <f t="shared" si="36"/>
        <v>113.17392310355896</v>
      </c>
    </row>
    <row r="154" spans="2:12" ht="19.5" thickBot="1" x14ac:dyDescent="0.4">
      <c r="B154" s="31" t="s">
        <v>14</v>
      </c>
      <c r="C154" s="9">
        <f>+C151-C152</f>
        <v>0</v>
      </c>
      <c r="D154" s="9">
        <f t="shared" ref="D154:L154" si="37">+D151-D152</f>
        <v>0</v>
      </c>
      <c r="E154" s="9">
        <f t="shared" si="37"/>
        <v>0</v>
      </c>
      <c r="F154" s="9">
        <f t="shared" si="37"/>
        <v>18.881588832054177</v>
      </c>
      <c r="G154" s="9">
        <f t="shared" si="37"/>
        <v>23.576714021676054</v>
      </c>
      <c r="H154" s="9">
        <f t="shared" si="37"/>
        <v>27.578681361552952</v>
      </c>
      <c r="I154" s="9">
        <f t="shared" si="37"/>
        <v>30.456236136237493</v>
      </c>
      <c r="J154" s="9">
        <f t="shared" si="37"/>
        <v>31.876008671809274</v>
      </c>
      <c r="K154" s="9">
        <f t="shared" si="37"/>
        <v>33.491313185562746</v>
      </c>
      <c r="L154" s="9">
        <f t="shared" si="37"/>
        <v>29.830423328436439</v>
      </c>
    </row>
    <row r="165" spans="2:12" ht="19.5" thickBot="1" x14ac:dyDescent="0.4"/>
    <row r="166" spans="2:12" ht="19.5" thickBot="1" x14ac:dyDescent="0.4">
      <c r="B166" s="28"/>
      <c r="C166" s="2" t="s">
        <v>12</v>
      </c>
      <c r="D166" s="2" t="s">
        <v>1</v>
      </c>
      <c r="E166" s="2" t="s">
        <v>39</v>
      </c>
      <c r="F166" s="2" t="s">
        <v>2</v>
      </c>
      <c r="G166" s="2" t="s">
        <v>3</v>
      </c>
      <c r="H166" s="2" t="s">
        <v>4</v>
      </c>
      <c r="I166" s="2" t="s">
        <v>5</v>
      </c>
      <c r="J166" s="2" t="s">
        <v>6</v>
      </c>
      <c r="K166" s="2" t="s">
        <v>7</v>
      </c>
      <c r="L166" s="2" t="s">
        <v>8</v>
      </c>
    </row>
    <row r="167" spans="2:12" ht="20.25" thickTop="1" thickBot="1" x14ac:dyDescent="0.4">
      <c r="B167" s="29" t="s">
        <v>23</v>
      </c>
      <c r="C167" s="40">
        <v>1.6630429999999998</v>
      </c>
      <c r="D167" s="40">
        <v>1.6647080000000003</v>
      </c>
      <c r="E167" s="40">
        <v>1.6372060000000002</v>
      </c>
      <c r="F167" s="40">
        <v>1.6512914078475132</v>
      </c>
      <c r="G167" s="40">
        <v>1.6846237085310984</v>
      </c>
      <c r="H167" s="40">
        <v>1.7350220360679924</v>
      </c>
      <c r="I167" s="40">
        <v>1.7957496645609496</v>
      </c>
      <c r="J167" s="40">
        <v>1.8997389849230557</v>
      </c>
      <c r="K167" s="40">
        <v>1.9284389789475649</v>
      </c>
      <c r="L167" s="40">
        <v>1.9083250134003773</v>
      </c>
    </row>
    <row r="168" spans="2:12" ht="20.25" thickTop="1" thickBot="1" x14ac:dyDescent="0.4">
      <c r="B168" s="29" t="s">
        <v>45</v>
      </c>
      <c r="C168" s="40">
        <v>1.6630429999999998</v>
      </c>
      <c r="D168" s="40">
        <v>1.6647080000000003</v>
      </c>
      <c r="E168" s="40">
        <v>1.6372060000000002</v>
      </c>
      <c r="F168" s="40">
        <v>1.6512914078475132</v>
      </c>
      <c r="G168" s="40">
        <v>1.6846237085310984</v>
      </c>
      <c r="H168" s="40">
        <v>1.7350220360679924</v>
      </c>
      <c r="I168" s="40">
        <v>1.7957496645609496</v>
      </c>
      <c r="J168" s="40">
        <v>1.8997389849230557</v>
      </c>
      <c r="K168" s="40">
        <v>1.9284389789475649</v>
      </c>
      <c r="L168" s="40">
        <v>1.9083250134003773</v>
      </c>
    </row>
    <row r="169" spans="2:12" ht="19.5" thickBot="1" x14ac:dyDescent="0.4">
      <c r="B169" s="30" t="s">
        <v>30</v>
      </c>
      <c r="C169" s="41">
        <v>1.6630429999999998</v>
      </c>
      <c r="D169" s="41">
        <v>1.6647080000000003</v>
      </c>
      <c r="E169" s="41">
        <v>1.6372060000000002</v>
      </c>
      <c r="F169" s="41">
        <v>1.729810484724515</v>
      </c>
      <c r="G169" s="41">
        <v>1.7994581682205291</v>
      </c>
      <c r="H169" s="41">
        <v>1.8307771771017327</v>
      </c>
      <c r="I169" s="41">
        <v>1.8673541566198213</v>
      </c>
      <c r="J169" s="41">
        <v>1.8765372737314947</v>
      </c>
      <c r="K169" s="41">
        <v>1.8665953952987644</v>
      </c>
      <c r="L169" s="41">
        <v>1.7834384594163903</v>
      </c>
    </row>
    <row r="170" spans="2:12" ht="19.5" thickBot="1" x14ac:dyDescent="0.4">
      <c r="B170" s="31" t="s">
        <v>46</v>
      </c>
      <c r="C170" s="42">
        <v>1.6630429999999998</v>
      </c>
      <c r="D170" s="42">
        <v>1.6647080000000003</v>
      </c>
      <c r="E170" s="42">
        <v>1.6372060000000002</v>
      </c>
      <c r="F170" s="42">
        <v>1.7485774962909684</v>
      </c>
      <c r="G170" s="42">
        <v>1.9677075648298636</v>
      </c>
      <c r="H170" s="42">
        <v>1.9849721671453551</v>
      </c>
      <c r="I170" s="42">
        <v>1.9494272823770389</v>
      </c>
      <c r="J170" s="42">
        <v>1.8956732646282817</v>
      </c>
      <c r="K170" s="42">
        <v>1.9216056718409562</v>
      </c>
      <c r="L170" s="42">
        <v>1.8176184028787903</v>
      </c>
    </row>
    <row r="172" spans="2:12" ht="19.5" thickBot="1" x14ac:dyDescent="0.4"/>
    <row r="173" spans="2:12" ht="19.5" thickBot="1" x14ac:dyDescent="0.4">
      <c r="B173" s="28"/>
      <c r="C173" s="2" t="s">
        <v>12</v>
      </c>
      <c r="D173" s="2" t="s">
        <v>1</v>
      </c>
      <c r="E173" s="2" t="s">
        <v>39</v>
      </c>
      <c r="F173" s="2" t="s">
        <v>2</v>
      </c>
      <c r="G173" s="2" t="s">
        <v>3</v>
      </c>
      <c r="H173" s="2" t="s">
        <v>4</v>
      </c>
      <c r="I173" s="2" t="s">
        <v>5</v>
      </c>
      <c r="J173" s="2" t="s">
        <v>6</v>
      </c>
      <c r="K173" s="2" t="s">
        <v>7</v>
      </c>
      <c r="L173" s="2" t="s">
        <v>8</v>
      </c>
    </row>
    <row r="174" spans="2:12" ht="20.25" thickTop="1" thickBot="1" x14ac:dyDescent="0.4">
      <c r="B174" s="29" t="s">
        <v>23</v>
      </c>
      <c r="C174" s="40">
        <v>3.8432939999999998</v>
      </c>
      <c r="D174" s="40">
        <v>3.849199</v>
      </c>
      <c r="E174" s="40">
        <v>3.9983850000000003</v>
      </c>
      <c r="F174" s="40">
        <v>3.9769361451881302</v>
      </c>
      <c r="G174" s="40">
        <v>3.9235393789035258</v>
      </c>
      <c r="H174" s="40">
        <v>4.0816433049591057</v>
      </c>
      <c r="I174" s="40">
        <v>4.1969606731531917</v>
      </c>
      <c r="J174" s="40">
        <v>4.2390868459682274</v>
      </c>
      <c r="K174" s="40">
        <v>3.9371486608455899</v>
      </c>
      <c r="L174" s="40">
        <v>3.6931607377489089</v>
      </c>
    </row>
    <row r="175" spans="2:12" ht="20.25" thickTop="1" thickBot="1" x14ac:dyDescent="0.4">
      <c r="B175" s="29" t="s">
        <v>45</v>
      </c>
      <c r="C175" s="40">
        <v>3.8432939999999998</v>
      </c>
      <c r="D175" s="40">
        <v>3.849199</v>
      </c>
      <c r="E175" s="40">
        <v>3.9983850000000003</v>
      </c>
      <c r="F175" s="40">
        <v>3.9769361451881302</v>
      </c>
      <c r="G175" s="40">
        <v>3.9235393789035258</v>
      </c>
      <c r="H175" s="40">
        <v>4.0816433049591057</v>
      </c>
      <c r="I175" s="40">
        <v>4.1969606731531917</v>
      </c>
      <c r="J175" s="40">
        <v>4.2390868459682274</v>
      </c>
      <c r="K175" s="40">
        <v>3.9371486608455899</v>
      </c>
      <c r="L175" s="40">
        <v>3.6931607377489089</v>
      </c>
    </row>
    <row r="176" spans="2:12" ht="19.5" thickBot="1" x14ac:dyDescent="0.4">
      <c r="B176" s="30" t="s">
        <v>30</v>
      </c>
      <c r="C176" s="41">
        <v>3.8432939999999998</v>
      </c>
      <c r="D176" s="41">
        <v>3.849199</v>
      </c>
      <c r="E176" s="41">
        <v>3.9983850000000003</v>
      </c>
      <c r="F176" s="41">
        <v>3.8539813298793288</v>
      </c>
      <c r="G176" s="41">
        <v>4.0084213621031042</v>
      </c>
      <c r="H176" s="41">
        <v>3.9293443905777754</v>
      </c>
      <c r="I176" s="41">
        <v>3.7817210505035783</v>
      </c>
      <c r="J176" s="41">
        <v>3.8181950872557788</v>
      </c>
      <c r="K176" s="41">
        <v>3.8414532075332462</v>
      </c>
      <c r="L176" s="41">
        <v>3.5977060197807904</v>
      </c>
    </row>
    <row r="177" spans="2:12" ht="19.5" thickBot="1" x14ac:dyDescent="0.4">
      <c r="B177" s="31" t="s">
        <v>46</v>
      </c>
      <c r="C177" s="42">
        <v>3.8432939999999998</v>
      </c>
      <c r="D177" s="42">
        <v>3.849199</v>
      </c>
      <c r="E177" s="42">
        <v>3.9983850000000003</v>
      </c>
      <c r="F177" s="42">
        <v>3.6931908144434962</v>
      </c>
      <c r="G177" s="42">
        <v>4.0131949525600481</v>
      </c>
      <c r="H177" s="42">
        <v>3.9472448357174992</v>
      </c>
      <c r="I177" s="42">
        <v>3.8045664477894956</v>
      </c>
      <c r="J177" s="42">
        <v>3.7463092518976833</v>
      </c>
      <c r="K177" s="42">
        <v>3.8424185270552758</v>
      </c>
      <c r="L177" s="42">
        <v>3.6178346916099269</v>
      </c>
    </row>
    <row r="179" spans="2:12" ht="19.5" thickBot="1" x14ac:dyDescent="0.4"/>
    <row r="180" spans="2:12" ht="19.5" thickBot="1" x14ac:dyDescent="0.4">
      <c r="B180" s="28"/>
      <c r="C180" s="2" t="s">
        <v>12</v>
      </c>
      <c r="D180" s="2" t="s">
        <v>1</v>
      </c>
      <c r="E180" s="2" t="s">
        <v>39</v>
      </c>
      <c r="F180" s="2" t="s">
        <v>2</v>
      </c>
      <c r="G180" s="2" t="s">
        <v>3</v>
      </c>
      <c r="H180" s="2" t="s">
        <v>4</v>
      </c>
      <c r="I180" s="2" t="s">
        <v>5</v>
      </c>
      <c r="J180" s="2" t="s">
        <v>6</v>
      </c>
      <c r="K180" s="2" t="s">
        <v>7</v>
      </c>
      <c r="L180" s="2" t="s">
        <v>8</v>
      </c>
    </row>
    <row r="181" spans="2:12" ht="20.25" thickTop="1" thickBot="1" x14ac:dyDescent="0.4">
      <c r="B181" s="29" t="s">
        <v>23</v>
      </c>
      <c r="C181" s="7">
        <v>58</v>
      </c>
      <c r="D181" s="7">
        <v>115</v>
      </c>
      <c r="E181" s="7">
        <v>188</v>
      </c>
      <c r="F181" s="7">
        <v>216.81037662123103</v>
      </c>
      <c r="G181" s="7">
        <v>226.30589022965671</v>
      </c>
      <c r="H181" s="7">
        <v>214.02301168708721</v>
      </c>
      <c r="I181" s="7">
        <v>186.02706923461193</v>
      </c>
      <c r="J181" s="7">
        <v>162.77235697380081</v>
      </c>
      <c r="K181" s="7">
        <v>143.46367357321483</v>
      </c>
      <c r="L181" s="7">
        <v>128.6557988255156</v>
      </c>
    </row>
    <row r="182" spans="2:12" ht="20.25" thickTop="1" thickBot="1" x14ac:dyDescent="0.4">
      <c r="B182" s="29" t="s">
        <v>45</v>
      </c>
      <c r="C182" s="7">
        <v>58</v>
      </c>
      <c r="D182" s="7">
        <v>115</v>
      </c>
      <c r="E182" s="7">
        <v>188</v>
      </c>
      <c r="F182" s="7">
        <v>216.81037662123103</v>
      </c>
      <c r="G182" s="7">
        <v>226.30589022965671</v>
      </c>
      <c r="H182" s="7">
        <v>214.02301168708721</v>
      </c>
      <c r="I182" s="7">
        <v>186.02706923461193</v>
      </c>
      <c r="J182" s="7">
        <v>162.77235697380081</v>
      </c>
      <c r="K182" s="7">
        <v>143.46367357321483</v>
      </c>
      <c r="L182" s="7">
        <v>128.6557988255156</v>
      </c>
    </row>
    <row r="183" spans="2:12" ht="19.5" thickBot="1" x14ac:dyDescent="0.4">
      <c r="B183" s="30" t="s">
        <v>30</v>
      </c>
      <c r="C183" s="8">
        <v>58</v>
      </c>
      <c r="D183" s="8">
        <v>115</v>
      </c>
      <c r="E183" s="8">
        <v>188</v>
      </c>
      <c r="F183" s="8">
        <v>143.03470628393129</v>
      </c>
      <c r="G183" s="8">
        <v>131.13294254001792</v>
      </c>
      <c r="H183" s="8">
        <v>92.005080432121844</v>
      </c>
      <c r="I183" s="8">
        <v>62.171181314242979</v>
      </c>
      <c r="J183" s="8">
        <v>53.634075255201651</v>
      </c>
      <c r="K183" s="8">
        <v>51.61007388043037</v>
      </c>
      <c r="L183" s="8">
        <v>46.58363077427407</v>
      </c>
    </row>
    <row r="184" spans="2:12" ht="19.5" thickBot="1" x14ac:dyDescent="0.4">
      <c r="B184" s="31" t="s">
        <v>46</v>
      </c>
      <c r="C184" s="9">
        <v>58</v>
      </c>
      <c r="D184" s="9">
        <v>115</v>
      </c>
      <c r="E184" s="9">
        <v>188</v>
      </c>
      <c r="F184" s="9">
        <v>113.54234672729577</v>
      </c>
      <c r="G184" s="9">
        <v>110.31861004776241</v>
      </c>
      <c r="H184" s="9">
        <v>88.311652678829176</v>
      </c>
      <c r="I184" s="9">
        <v>71.63010068490513</v>
      </c>
      <c r="J184" s="9">
        <v>65.161592300097809</v>
      </c>
      <c r="K184" s="9">
        <v>61.982521888693363</v>
      </c>
      <c r="L184" s="9">
        <v>56.482507018438497</v>
      </c>
    </row>
    <row r="204" spans="2:22" x14ac:dyDescent="0.35">
      <c r="C204" s="1" t="s">
        <v>29</v>
      </c>
      <c r="D204" s="1" t="s">
        <v>12</v>
      </c>
      <c r="E204" s="1" t="s">
        <v>1</v>
      </c>
      <c r="F204" s="1" t="s">
        <v>2</v>
      </c>
      <c r="G204" s="1" t="s">
        <v>3</v>
      </c>
      <c r="H204" s="1" t="s">
        <v>4</v>
      </c>
      <c r="I204" s="1" t="s">
        <v>5</v>
      </c>
      <c r="J204" s="1" t="s">
        <v>6</v>
      </c>
      <c r="K204" s="1" t="s">
        <v>7</v>
      </c>
      <c r="L204" s="1" t="s">
        <v>8</v>
      </c>
    </row>
    <row r="205" spans="2:22" x14ac:dyDescent="0.35">
      <c r="B205" s="22" t="s">
        <v>31</v>
      </c>
      <c r="C205" s="1">
        <v>1678.8320000000001</v>
      </c>
      <c r="D205" s="1">
        <v>1663.0429999999999</v>
      </c>
      <c r="E205" s="1">
        <v>1664.7080000000001</v>
      </c>
      <c r="F205" s="1">
        <v>1729.8104847245149</v>
      </c>
      <c r="G205" s="1">
        <v>1799.4581682205292</v>
      </c>
      <c r="H205" s="1">
        <v>1830.7771771017326</v>
      </c>
      <c r="I205" s="1">
        <v>1867.3541566198212</v>
      </c>
      <c r="J205" s="1">
        <v>1876.5372737314947</v>
      </c>
      <c r="K205" s="1">
        <v>1866.5953952987643</v>
      </c>
      <c r="L205" s="1">
        <v>1783.4384594163903</v>
      </c>
      <c r="M205" s="1">
        <f>+C205/1000</f>
        <v>1.6788320000000001</v>
      </c>
      <c r="N205" s="1">
        <f t="shared" ref="N205:V205" si="38">+D205/1000</f>
        <v>1.6630429999999998</v>
      </c>
      <c r="O205" s="1">
        <f t="shared" si="38"/>
        <v>1.6647080000000001</v>
      </c>
      <c r="P205" s="1">
        <f t="shared" si="38"/>
        <v>1.729810484724515</v>
      </c>
      <c r="Q205" s="1">
        <f t="shared" si="38"/>
        <v>1.7994581682205291</v>
      </c>
      <c r="R205" s="1">
        <f t="shared" si="38"/>
        <v>1.8307771771017327</v>
      </c>
      <c r="S205" s="1">
        <f t="shared" si="38"/>
        <v>1.8673541566198213</v>
      </c>
      <c r="T205" s="1">
        <f t="shared" si="38"/>
        <v>1.8765372737314947</v>
      </c>
      <c r="U205" s="1">
        <f t="shared" si="38"/>
        <v>1.8665953952987644</v>
      </c>
      <c r="V205" s="1">
        <f t="shared" si="38"/>
        <v>1.7834384594163903</v>
      </c>
    </row>
    <row r="206" spans="2:22" x14ac:dyDescent="0.35">
      <c r="B206" s="22" t="s">
        <v>32</v>
      </c>
      <c r="C206" s="1">
        <v>1678.8320000000001</v>
      </c>
      <c r="D206" s="1">
        <v>1663.0429999999999</v>
      </c>
      <c r="E206" s="1">
        <v>1664.7080000000001</v>
      </c>
      <c r="F206" s="1">
        <v>1729.8104847245149</v>
      </c>
      <c r="G206" s="1">
        <v>1799.4581682205292</v>
      </c>
      <c r="H206" s="1">
        <v>1830.7771771017326</v>
      </c>
      <c r="I206" s="1">
        <v>1867.3541566198212</v>
      </c>
      <c r="J206" s="1">
        <v>1876.5372737314947</v>
      </c>
      <c r="K206" s="1">
        <v>1866.5953952987643</v>
      </c>
      <c r="L206" s="1">
        <v>1783.4384594163903</v>
      </c>
      <c r="M206" s="1">
        <f t="shared" ref="M206:M208" si="39">+C206/1000</f>
        <v>1.6788320000000001</v>
      </c>
      <c r="N206" s="1">
        <f t="shared" ref="N206:N208" si="40">+D206/1000</f>
        <v>1.6630429999999998</v>
      </c>
      <c r="O206" s="1">
        <f t="shared" ref="O206:O208" si="41">+E206/1000</f>
        <v>1.6647080000000001</v>
      </c>
      <c r="P206" s="1">
        <f t="shared" ref="P206:P208" si="42">+F206/1000</f>
        <v>1.729810484724515</v>
      </c>
      <c r="Q206" s="1">
        <f t="shared" ref="Q206:Q208" si="43">+G206/1000</f>
        <v>1.7994581682205291</v>
      </c>
      <c r="R206" s="1">
        <f t="shared" ref="R206:R208" si="44">+H206/1000</f>
        <v>1.8307771771017327</v>
      </c>
      <c r="S206" s="1">
        <f t="shared" ref="S206:S208" si="45">+I206/1000</f>
        <v>1.8673541566198213</v>
      </c>
      <c r="T206" s="1">
        <f t="shared" ref="T206:T208" si="46">+J206/1000</f>
        <v>1.8765372737314947</v>
      </c>
      <c r="U206" s="1">
        <f t="shared" ref="U206:U208" si="47">+K206/1000</f>
        <v>1.8665953952987644</v>
      </c>
      <c r="V206" s="1">
        <f t="shared" ref="V206:V208" si="48">+L206/1000</f>
        <v>1.7834384594163903</v>
      </c>
    </row>
    <row r="207" spans="2:22" x14ac:dyDescent="0.35">
      <c r="B207" s="22" t="s">
        <v>33</v>
      </c>
      <c r="C207" s="1">
        <v>1678.8320000000001</v>
      </c>
      <c r="D207" s="1">
        <v>1663.0429999999999</v>
      </c>
      <c r="E207" s="1">
        <v>1664.7080000000001</v>
      </c>
      <c r="F207" s="1">
        <v>1745.5253774360431</v>
      </c>
      <c r="G207" s="1">
        <v>1924.7686143941169</v>
      </c>
      <c r="H207" s="1">
        <v>1956.2005165810754</v>
      </c>
      <c r="I207" s="1">
        <v>1973.0223452165096</v>
      </c>
      <c r="J207" s="1">
        <v>1931.6532398753525</v>
      </c>
      <c r="K207" s="1">
        <v>1950.4327279425422</v>
      </c>
      <c r="L207" s="1">
        <v>1866.1644871569595</v>
      </c>
      <c r="M207" s="1">
        <f t="shared" si="39"/>
        <v>1.6788320000000001</v>
      </c>
      <c r="N207" s="1">
        <f t="shared" si="40"/>
        <v>1.6630429999999998</v>
      </c>
      <c r="O207" s="1">
        <f t="shared" si="41"/>
        <v>1.6647080000000001</v>
      </c>
      <c r="P207" s="1">
        <f t="shared" si="42"/>
        <v>1.7455253774360431</v>
      </c>
      <c r="Q207" s="1">
        <f t="shared" si="43"/>
        <v>1.924768614394117</v>
      </c>
      <c r="R207" s="1">
        <f t="shared" si="44"/>
        <v>1.9562005165810754</v>
      </c>
      <c r="S207" s="1">
        <f t="shared" si="45"/>
        <v>1.9730223452165097</v>
      </c>
      <c r="T207" s="1">
        <f t="shared" si="46"/>
        <v>1.9316532398753525</v>
      </c>
      <c r="U207" s="1">
        <f t="shared" si="47"/>
        <v>1.9504327279425422</v>
      </c>
      <c r="V207" s="1">
        <f t="shared" si="48"/>
        <v>1.8661644871569594</v>
      </c>
    </row>
    <row r="208" spans="2:22" x14ac:dyDescent="0.35">
      <c r="B208" s="22" t="s">
        <v>34</v>
      </c>
      <c r="C208" s="1">
        <v>1678.8320000000001</v>
      </c>
      <c r="D208" s="1">
        <v>1663.0429999999999</v>
      </c>
      <c r="E208" s="1">
        <v>1664.7080000000001</v>
      </c>
      <c r="F208" s="1">
        <v>1867.8804506722186</v>
      </c>
      <c r="G208" s="1">
        <v>1984.6851620373443</v>
      </c>
      <c r="H208" s="1">
        <v>2013.7181290446758</v>
      </c>
      <c r="I208" s="1">
        <v>1986.379828831507</v>
      </c>
      <c r="J208" s="1">
        <v>1964.2926235543314</v>
      </c>
      <c r="K208" s="1">
        <v>1907.684405053167</v>
      </c>
      <c r="L208" s="1">
        <v>1768.3150167336885</v>
      </c>
      <c r="M208" s="1">
        <f t="shared" si="39"/>
        <v>1.6788320000000001</v>
      </c>
      <c r="N208" s="1">
        <f t="shared" si="40"/>
        <v>1.6630429999999998</v>
      </c>
      <c r="O208" s="1">
        <f t="shared" si="41"/>
        <v>1.6647080000000001</v>
      </c>
      <c r="P208" s="1">
        <f t="shared" si="42"/>
        <v>1.8678804506722186</v>
      </c>
      <c r="Q208" s="1">
        <f t="shared" si="43"/>
        <v>1.9846851620373442</v>
      </c>
      <c r="R208" s="1">
        <f t="shared" si="44"/>
        <v>2.0137181290446757</v>
      </c>
      <c r="S208" s="1">
        <f t="shared" si="45"/>
        <v>1.9863798288315069</v>
      </c>
      <c r="T208" s="1">
        <f t="shared" si="46"/>
        <v>1.9642926235543314</v>
      </c>
      <c r="U208" s="1">
        <f t="shared" si="47"/>
        <v>1.9076844050531669</v>
      </c>
      <c r="V208" s="1">
        <f t="shared" si="48"/>
        <v>1.7683150167336885</v>
      </c>
    </row>
    <row r="211" spans="2:22" x14ac:dyDescent="0.35">
      <c r="C211" s="1" t="s">
        <v>29</v>
      </c>
      <c r="D211" s="1" t="s">
        <v>12</v>
      </c>
      <c r="E211" s="1" t="s">
        <v>1</v>
      </c>
      <c r="F211" s="1" t="s">
        <v>2</v>
      </c>
      <c r="G211" s="1" t="s">
        <v>3</v>
      </c>
      <c r="H211" s="1" t="s">
        <v>4</v>
      </c>
      <c r="I211" s="1" t="s">
        <v>5</v>
      </c>
      <c r="J211" s="1" t="s">
        <v>6</v>
      </c>
      <c r="K211" s="1" t="s">
        <v>7</v>
      </c>
      <c r="L211" s="1" t="s">
        <v>8</v>
      </c>
    </row>
    <row r="212" spans="2:22" x14ac:dyDescent="0.35">
      <c r="B212" s="22" t="s">
        <v>31</v>
      </c>
      <c r="C212" s="1">
        <v>3805.8029999999999</v>
      </c>
      <c r="D212" s="1">
        <v>3843.2939999999999</v>
      </c>
      <c r="E212" s="1">
        <v>3849.1990000000001</v>
      </c>
      <c r="F212" s="1">
        <v>3853.9813298793288</v>
      </c>
      <c r="G212" s="1">
        <v>4008.4213621031045</v>
      </c>
      <c r="H212" s="1">
        <v>3929.3443905777754</v>
      </c>
      <c r="I212" s="1">
        <v>3781.7210505035782</v>
      </c>
      <c r="J212" s="1">
        <v>3818.1950872557786</v>
      </c>
      <c r="K212" s="1">
        <v>3841.4532075332463</v>
      </c>
      <c r="L212" s="1">
        <v>3597.7060197807905</v>
      </c>
      <c r="M212" s="1">
        <f>+C212/1000</f>
        <v>3.805803</v>
      </c>
      <c r="N212" s="1">
        <f t="shared" ref="N212:N215" si="49">+D212/1000</f>
        <v>3.8432939999999998</v>
      </c>
      <c r="O212" s="1">
        <f t="shared" ref="O212:O215" si="50">+E212/1000</f>
        <v>3.849199</v>
      </c>
      <c r="P212" s="1">
        <f t="shared" ref="P212:P215" si="51">+F212/1000</f>
        <v>3.8539813298793288</v>
      </c>
      <c r="Q212" s="1">
        <f t="shared" ref="Q212:Q215" si="52">+G212/1000</f>
        <v>4.0084213621031042</v>
      </c>
      <c r="R212" s="1">
        <f t="shared" ref="R212:R215" si="53">+H212/1000</f>
        <v>3.9293443905777754</v>
      </c>
      <c r="S212" s="1">
        <f t="shared" ref="S212:S215" si="54">+I212/1000</f>
        <v>3.7817210505035783</v>
      </c>
      <c r="T212" s="1">
        <f t="shared" ref="T212:T215" si="55">+J212/1000</f>
        <v>3.8181950872557788</v>
      </c>
      <c r="U212" s="1">
        <f t="shared" ref="U212:U215" si="56">+K212/1000</f>
        <v>3.8414532075332462</v>
      </c>
      <c r="V212" s="1">
        <f t="shared" ref="V212:V215" si="57">+L212/1000</f>
        <v>3.5977060197807904</v>
      </c>
    </row>
    <row r="213" spans="2:22" x14ac:dyDescent="0.35">
      <c r="B213" s="22" t="s">
        <v>32</v>
      </c>
      <c r="C213" s="1">
        <v>3805.8029999999999</v>
      </c>
      <c r="D213" s="1">
        <v>3843.2939999999999</v>
      </c>
      <c r="E213" s="1">
        <v>3849.1990000000001</v>
      </c>
      <c r="F213" s="1">
        <v>3853.9813298793288</v>
      </c>
      <c r="G213" s="1">
        <v>4008.4213621031045</v>
      </c>
      <c r="H213" s="1">
        <v>3929.3443905777754</v>
      </c>
      <c r="I213" s="1">
        <v>3781.7210505035782</v>
      </c>
      <c r="J213" s="1">
        <v>3818.1950872557786</v>
      </c>
      <c r="K213" s="1">
        <v>3841.4532075332463</v>
      </c>
      <c r="L213" s="1">
        <v>3597.7060197807905</v>
      </c>
      <c r="M213" s="1">
        <f t="shared" ref="M213:M215" si="58">+C213/1000</f>
        <v>3.805803</v>
      </c>
      <c r="N213" s="1">
        <f t="shared" si="49"/>
        <v>3.8432939999999998</v>
      </c>
      <c r="O213" s="1">
        <f t="shared" si="50"/>
        <v>3.849199</v>
      </c>
      <c r="P213" s="1">
        <f t="shared" si="51"/>
        <v>3.8539813298793288</v>
      </c>
      <c r="Q213" s="1">
        <f t="shared" si="52"/>
        <v>4.0084213621031042</v>
      </c>
      <c r="R213" s="1">
        <f t="shared" si="53"/>
        <v>3.9293443905777754</v>
      </c>
      <c r="S213" s="1">
        <f t="shared" si="54"/>
        <v>3.7817210505035783</v>
      </c>
      <c r="T213" s="1">
        <f t="shared" si="55"/>
        <v>3.8181950872557788</v>
      </c>
      <c r="U213" s="1">
        <f t="shared" si="56"/>
        <v>3.8414532075332462</v>
      </c>
      <c r="V213" s="1">
        <f t="shared" si="57"/>
        <v>3.5977060197807904</v>
      </c>
    </row>
    <row r="214" spans="2:22" x14ac:dyDescent="0.35">
      <c r="B214" s="22" t="s">
        <v>33</v>
      </c>
      <c r="C214" s="1">
        <v>3805.8029999999999</v>
      </c>
      <c r="D214" s="1">
        <v>3843.2939999999999</v>
      </c>
      <c r="E214" s="1">
        <v>3849.1990000000001</v>
      </c>
      <c r="F214" s="1">
        <v>3897.3586912194237</v>
      </c>
      <c r="G214" s="1">
        <v>4171.0532093079319</v>
      </c>
      <c r="H214" s="1">
        <v>4020.4358895044907</v>
      </c>
      <c r="I214" s="1">
        <v>3871.759705467417</v>
      </c>
      <c r="J214" s="1">
        <v>3808.5368742953601</v>
      </c>
      <c r="K214" s="1">
        <v>3890.9226921579211</v>
      </c>
      <c r="L214" s="1">
        <v>3686.7398991723076</v>
      </c>
      <c r="M214" s="1">
        <f t="shared" si="58"/>
        <v>3.805803</v>
      </c>
      <c r="N214" s="1">
        <f t="shared" si="49"/>
        <v>3.8432939999999998</v>
      </c>
      <c r="O214" s="1">
        <f t="shared" si="50"/>
        <v>3.849199</v>
      </c>
      <c r="P214" s="1">
        <f t="shared" si="51"/>
        <v>3.8973586912194236</v>
      </c>
      <c r="Q214" s="1">
        <f t="shared" si="52"/>
        <v>4.1710532093079316</v>
      </c>
      <c r="R214" s="1">
        <f t="shared" si="53"/>
        <v>4.0204358895044905</v>
      </c>
      <c r="S214" s="1">
        <f t="shared" si="54"/>
        <v>3.8717597054674169</v>
      </c>
      <c r="T214" s="1">
        <f t="shared" si="55"/>
        <v>3.8085368742953603</v>
      </c>
      <c r="U214" s="1">
        <f t="shared" si="56"/>
        <v>3.890922692157921</v>
      </c>
      <c r="V214" s="1">
        <f t="shared" si="57"/>
        <v>3.6867398991723075</v>
      </c>
    </row>
    <row r="215" spans="2:22" x14ac:dyDescent="0.35">
      <c r="B215" s="22" t="s">
        <v>34</v>
      </c>
      <c r="C215" s="1">
        <v>3805.8029999999999</v>
      </c>
      <c r="D215" s="1">
        <v>3843.2939999999999</v>
      </c>
      <c r="E215" s="1">
        <v>3849.1990000000001</v>
      </c>
      <c r="F215" s="1">
        <v>3864.8006672697143</v>
      </c>
      <c r="G215" s="1">
        <v>3984.2040761851117</v>
      </c>
      <c r="H215" s="1">
        <v>3873.9024739867909</v>
      </c>
      <c r="I215" s="1">
        <v>3740.67052893147</v>
      </c>
      <c r="J215" s="1">
        <v>3704.6844252891638</v>
      </c>
      <c r="K215" s="1">
        <v>3658.4302284003461</v>
      </c>
      <c r="L215" s="1">
        <v>3407.4157487246398</v>
      </c>
      <c r="M215" s="1">
        <f t="shared" si="58"/>
        <v>3.805803</v>
      </c>
      <c r="N215" s="1">
        <f t="shared" si="49"/>
        <v>3.8432939999999998</v>
      </c>
      <c r="O215" s="1">
        <f t="shared" si="50"/>
        <v>3.849199</v>
      </c>
      <c r="P215" s="1">
        <f t="shared" si="51"/>
        <v>3.8648006672697144</v>
      </c>
      <c r="Q215" s="1">
        <f t="shared" si="52"/>
        <v>3.9842040761851116</v>
      </c>
      <c r="R215" s="1">
        <f t="shared" si="53"/>
        <v>3.8739024739867909</v>
      </c>
      <c r="S215" s="1">
        <f t="shared" si="54"/>
        <v>3.7406705289314699</v>
      </c>
      <c r="T215" s="1">
        <f t="shared" si="55"/>
        <v>3.7046844252891638</v>
      </c>
      <c r="U215" s="1">
        <f t="shared" si="56"/>
        <v>3.6584302284003463</v>
      </c>
      <c r="V215" s="1">
        <f t="shared" si="57"/>
        <v>3.4074157487246399</v>
      </c>
    </row>
    <row r="218" spans="2:22" x14ac:dyDescent="0.35">
      <c r="C218" s="1" t="s">
        <v>29</v>
      </c>
      <c r="D218" s="1" t="s">
        <v>12</v>
      </c>
      <c r="E218" s="1" t="s">
        <v>1</v>
      </c>
      <c r="F218" s="1" t="s">
        <v>2</v>
      </c>
      <c r="G218" s="1" t="s">
        <v>3</v>
      </c>
      <c r="H218" s="1" t="s">
        <v>4</v>
      </c>
      <c r="I218" s="1" t="s">
        <v>5</v>
      </c>
      <c r="J218" s="1" t="s">
        <v>6</v>
      </c>
      <c r="K218" s="1" t="s">
        <v>7</v>
      </c>
      <c r="L218" s="1" t="s">
        <v>8</v>
      </c>
    </row>
    <row r="219" spans="2:22" x14ac:dyDescent="0.35">
      <c r="B219" s="22" t="s">
        <v>31</v>
      </c>
      <c r="C219" s="1">
        <v>26.350000000000005</v>
      </c>
      <c r="D219" s="1">
        <v>58.4</v>
      </c>
      <c r="E219" s="1">
        <v>115.36399999999999</v>
      </c>
      <c r="F219" s="1">
        <v>143.03470628393129</v>
      </c>
      <c r="G219" s="1">
        <v>131.13294254001792</v>
      </c>
      <c r="H219" s="1">
        <v>92.005080432121844</v>
      </c>
      <c r="I219" s="1">
        <v>62.171181314242979</v>
      </c>
      <c r="J219" s="1">
        <v>53.634075255201651</v>
      </c>
      <c r="K219" s="1">
        <v>51.61007388043037</v>
      </c>
      <c r="L219" s="1">
        <v>46.58363077427407</v>
      </c>
    </row>
    <row r="220" spans="2:22" x14ac:dyDescent="0.35">
      <c r="B220" s="22" t="s">
        <v>32</v>
      </c>
      <c r="C220" s="1">
        <v>26.350000000000005</v>
      </c>
      <c r="D220" s="1">
        <v>58.4</v>
      </c>
      <c r="E220" s="1">
        <v>115.36399999999999</v>
      </c>
      <c r="F220" s="1">
        <v>143.03470628393129</v>
      </c>
      <c r="G220" s="1">
        <v>131.13294254001792</v>
      </c>
      <c r="H220" s="1">
        <v>92.005080432121844</v>
      </c>
      <c r="I220" s="1">
        <v>62.171181314242979</v>
      </c>
      <c r="J220" s="1">
        <v>53.634075255201651</v>
      </c>
      <c r="K220" s="1">
        <v>51.61007388043037</v>
      </c>
      <c r="L220" s="1">
        <v>46.58363077427407</v>
      </c>
    </row>
    <row r="221" spans="2:22" x14ac:dyDescent="0.35">
      <c r="B221" s="22" t="s">
        <v>33</v>
      </c>
      <c r="C221" s="1">
        <v>26.350000000000005</v>
      </c>
      <c r="D221" s="1">
        <v>58.4</v>
      </c>
      <c r="E221" s="1">
        <v>115.36399999999999</v>
      </c>
      <c r="F221" s="1">
        <v>149.11686606764223</v>
      </c>
      <c r="G221" s="1">
        <v>141.85211672477755</v>
      </c>
      <c r="H221" s="1">
        <v>104.59021582537785</v>
      </c>
      <c r="I221" s="1">
        <v>76.217169783866154</v>
      </c>
      <c r="J221" s="1">
        <v>66.704292652112599</v>
      </c>
      <c r="K221" s="1">
        <v>63.355789736377851</v>
      </c>
      <c r="L221" s="1">
        <v>57.554584895736198</v>
      </c>
    </row>
    <row r="222" spans="2:22" x14ac:dyDescent="0.35">
      <c r="B222" s="22" t="s">
        <v>34</v>
      </c>
      <c r="C222" s="1">
        <v>26.350000000000005</v>
      </c>
      <c r="D222" s="1">
        <v>58.4</v>
      </c>
      <c r="E222" s="1">
        <v>115.36399999999999</v>
      </c>
      <c r="F222" s="1">
        <v>131.65026533620389</v>
      </c>
      <c r="G222" s="1">
        <v>121.80014014430451</v>
      </c>
      <c r="H222" s="1">
        <v>108.24236721601964</v>
      </c>
      <c r="I222" s="1">
        <v>97.833541860532378</v>
      </c>
      <c r="J222" s="1">
        <v>90.285903269619538</v>
      </c>
      <c r="K222" s="1">
        <v>83.584906969456895</v>
      </c>
      <c r="L222" s="1">
        <v>76.443876125849812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15</vt:i4>
      </vt:variant>
    </vt:vector>
  </HeadingPairs>
  <TitlesOfParts>
    <vt:vector size="19" baseType="lpstr">
      <vt:lpstr>Oil</vt:lpstr>
      <vt:lpstr>Natural Gas</vt:lpstr>
      <vt:lpstr>Condensates</vt:lpstr>
      <vt:lpstr>Datos</vt:lpstr>
      <vt:lpstr>Oil - Scenarios</vt:lpstr>
      <vt:lpstr>Oil - High</vt:lpstr>
      <vt:lpstr>Oil - Base</vt:lpstr>
      <vt:lpstr>Oil - Low</vt:lpstr>
      <vt:lpstr>Oil - </vt:lpstr>
      <vt:lpstr>Natural Gas - Scenarios</vt:lpstr>
      <vt:lpstr>Natural Gas - High</vt:lpstr>
      <vt:lpstr>Natural Gas - Base</vt:lpstr>
      <vt:lpstr>Natural Gas - Low</vt:lpstr>
      <vt:lpstr>Natural Gas - </vt:lpstr>
      <vt:lpstr>Condensates - Scenarios</vt:lpstr>
      <vt:lpstr>Condensates - High</vt:lpstr>
      <vt:lpstr>Condensates - Base</vt:lpstr>
      <vt:lpstr>Condensates - Low</vt:lpstr>
      <vt:lpstr>Condensates -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Issac Guzmán Hernández</dc:creator>
  <cp:lastModifiedBy>Juan Jose Reyes Ramirez</cp:lastModifiedBy>
  <dcterms:created xsi:type="dcterms:W3CDTF">2021-10-11T21:12:33Z</dcterms:created>
  <dcterms:modified xsi:type="dcterms:W3CDTF">2022-05-17T21:57:12Z</dcterms:modified>
</cp:coreProperties>
</file>