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drawings/drawing2.xml" ContentType="application/vnd.openxmlformats-officedocument.drawing+xml"/>
  <Override PartName="/xl/tables/table2.xml" ContentType="application/vnd.openxmlformats-officedocument.spreadsheetml.table+xml"/>
  <Override PartName="/xl/pivotTables/pivotTable1.xml" ContentType="application/vnd.openxmlformats-officedocument.spreadsheetml.pivotTable+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M:\dgime\Reportes\21 Inversiones contratos\3 Publicaciones\10 aprobadas\2024_10\"/>
    </mc:Choice>
  </mc:AlternateContent>
  <xr:revisionPtr revIDLastSave="0" documentId="13_ncr:1_{6CDED5FF-81E9-4AE7-9767-75B209DC92A8}" xr6:coauthVersionLast="47" xr6:coauthVersionMax="47" xr10:uidLastSave="{00000000-0000-0000-0000-000000000000}"/>
  <bookViews>
    <workbookView xWindow="-103320" yWindow="-5580" windowWidth="51840" windowHeight="21120" xr2:uid="{BBEDCCE4-A69C-42D8-A4F6-E758CA5BD72F}"/>
  </bookViews>
  <sheets>
    <sheet name="1. Español " sheetId="1" r:id="rId1"/>
    <sheet name="Inversiones por actividad" sheetId="6" r:id="rId2"/>
    <sheet name="Grafico" sheetId="5" state="hidden" r:id="rId3"/>
  </sheets>
  <externalReferences>
    <externalReference r:id="rId4"/>
    <externalReference r:id="rId5"/>
    <externalReference r:id="rId6"/>
    <externalReference r:id="rId7"/>
    <externalReference r:id="rId8"/>
    <externalReference r:id="rId9"/>
  </externalReferences>
  <definedNames>
    <definedName name="Aband_P10">[1]Economics!$EW$7</definedName>
    <definedName name="Aband_P50">[1]Economics!$CQ$7</definedName>
    <definedName name="Aband_P90">[1]Economics!$AK$7</definedName>
    <definedName name="AbandYr_10">[1]INPUT!$I$104</definedName>
    <definedName name="AbandYr_50">[1]INPUT!$G$104</definedName>
    <definedName name="AbandYr_90">[1]INPUT!$E$104</definedName>
    <definedName name="actividad">OFFSET([2]Hoja5!$K$3,0,0,[2]Hoja5!$E$2,1)</definedName>
    <definedName name="_xlnm.Print_Area" localSheetId="1">'Inversiones por actividad'!$A$1:$F$2139</definedName>
    <definedName name="as" localSheetId="2">#REF!</definedName>
    <definedName name="as">#REF!</definedName>
    <definedName name="atendido">OFFSET('[2]Hoja5 (2)'!$R$4,0,0,'[2]Hoja5 (2)'!$L$1,1)</definedName>
    <definedName name="_xlnm.Database">#REF!</definedName>
    <definedName name="cat_proy">[3]catalogo!$A$2:$F$68</definedName>
    <definedName name="Categoría">'[4]Catálogo Categoría'!$B$2:$B$65536</definedName>
    <definedName name="conocimiento">OFFSET('[2]Hoja5 (2)'!$V$4,0,0,'[2]Hoja5 (2)'!$L$1,1)</definedName>
    <definedName name="costos_barril">'[5]costos por barril'!$B$5:$K$71</definedName>
    <definedName name="D" localSheetId="2">#REF!</definedName>
    <definedName name="D">#REF!</definedName>
    <definedName name="Database">#REF!</definedName>
    <definedName name="datos">[3]Producción!$A$3:$J$1334</definedName>
    <definedName name="dddd" localSheetId="2">#REF!</definedName>
    <definedName name="dddd">#REF!</definedName>
    <definedName name="dictamen">'[5]reserva dictamenes'!$A$5:$Q$124</definedName>
    <definedName name="DrillCX_P10">[1]Economics!$EY$7</definedName>
    <definedName name="DrillCX_P50">[1]Economics!$CS$7</definedName>
    <definedName name="DrillCX_P90">[1]Economics!$AM$7</definedName>
    <definedName name="economicos">'[5]Indicadores económicos'!$A$4:$K$70</definedName>
    <definedName name="FacCX_P10">[1]Economics!$FA$7</definedName>
    <definedName name="FacCX_P50">[1]Economics!$CU$7</definedName>
    <definedName name="FacCX_P90">[1]Economics!$AO$7</definedName>
    <definedName name="FixOX_P10">[1]Economics!$EQ$7</definedName>
    <definedName name="FixOX_P50">[1]Economics!$CK$7</definedName>
    <definedName name="FixOX_P90">[1]Economics!$AE$7</definedName>
    <definedName name="graficas" localSheetId="2">'[5]Perfiles de producción'!#REF!</definedName>
    <definedName name="graficas">'[5]Perfiles de producción'!#REF!</definedName>
    <definedName name="Gshrink_10">[1]INPUT!$I$175</definedName>
    <definedName name="Gshrink_50">[1]INPUT!$G$175</definedName>
    <definedName name="Gshrink_90">[1]INPUT!$E$175</definedName>
    <definedName name="Gshrink_IU">[1]INPUT!$C$175</definedName>
    <definedName name="Hidrocarburo">'[4]Catálogo Tipo Hidrocarburo'!$B$2:$B$65536</definedName>
    <definedName name="Imag">OFFSET([2]mapas!$A$1,'[2]Ficha UATAC'!$S$2-1,0)</definedName>
    <definedName name="MIL" localSheetId="2">#REF!</definedName>
    <definedName name="MIL">#REF!</definedName>
    <definedName name="nfila">'[2]Ficha UATAC'!$S$2</definedName>
    <definedName name="noatendido">OFFSET('[2]Hoja5 (2)'!$T$4,0,0,'[2]Hoja5 (2)'!$L$1,1)</definedName>
    <definedName name="nom">OFFSET([2]Hoja4!$K$3,0,0,[2]Hoja4!$E$2,1)</definedName>
    <definedName name="nomb">OFFSET([2]Hoja5!$K$3,0,0,[2]Hoja5!$E$2,1)</definedName>
    <definedName name="num">OFFSET([2]Hoja4!$L$3,0,0,[2]Hoja4!$E$2,1)</definedName>
    <definedName name="nume">OFFSET([2]Hoja5!$L$3,0,0,[2]Hoja5!$E$2,1)</definedName>
    <definedName name="Oshrink_10">[1]INPUT!$I$174</definedName>
    <definedName name="Oshrink_50">[1]INPUT!$G$174</definedName>
    <definedName name="Oshrink_90">[1]INPUT!$E$174</definedName>
    <definedName name="Oshrink_IU">[1]INPUT!$C$174</definedName>
    <definedName name="porclasificar">OFFSET('[2]Hoja5 (2)'!$U$4,0,0,'[2]Hoja5 (2)'!$L$1,1)</definedName>
    <definedName name="pp" localSheetId="2">#REF!</definedName>
    <definedName name="pp">#REF!</definedName>
    <definedName name="Print_Area" localSheetId="0">'1. Español '!$A$1:$R$165</definedName>
    <definedName name="proceso">OFFSET('[2]Hoja5 (2)'!$S$4,0,0,'[2]Hoja5 (2)'!$L$1,1)</definedName>
    <definedName name="ProspName">[1]INPUT!$C$2</definedName>
    <definedName name="proyecto">[6]Catalogo!$D$3:$F$69</definedName>
    <definedName name="Q" localSheetId="2">#REF!</definedName>
    <definedName name="Q">#REF!</definedName>
    <definedName name="reserva">'[5]Reservas 2010'!$A$4:$AH$43</definedName>
    <definedName name="reservas">'[5]Reservas 2010'!$A$4:$AF$46</definedName>
    <definedName name="ResName">[1]INPUT!$C$3</definedName>
    <definedName name="SimType">[1]INPUT!$C$8</definedName>
    <definedName name="TimeEcon_P10">[1]Economics!$DM$7</definedName>
    <definedName name="TimeEcon_P50">[1]Economics!$BG$7</definedName>
    <definedName name="TimeEcon_P90">[1]Economics!$A$7</definedName>
    <definedName name="total">OFFSET('[2]Hoja5 (2)'!$W$4,0,0,'[2]Hoja5 (2)'!$L$1,1)</definedName>
    <definedName name="Trans_P10">[1]Economics!$EU$7</definedName>
    <definedName name="Trans_P50">[1]Economics!$CO$7</definedName>
    <definedName name="Trans_P90">[1]Economics!$AI$7</definedName>
    <definedName name="unidad">OFFSET([2]Hoja5!$L$3,0,0,[2]Hoja5!$E$2,1)</definedName>
    <definedName name="unidades">OFFSET([2]Hoja5!$L$3,0,0,[2]Hoja5!$G$1,1)</definedName>
    <definedName name="VarOX_P10">[1]Economics!$ES$7</definedName>
    <definedName name="VarOX_P50">[1]Economics!$CM$7</definedName>
    <definedName name="VarOX_P90">[1]Economics!$AG$7</definedName>
    <definedName name="YearEcon_P10">[1]Economics!$DQ$7</definedName>
    <definedName name="YearEcon_P50">[1]Economics!$BK$7</definedName>
    <definedName name="YearEcon_P90">[1]Economics!$E$7</definedName>
  </definedNames>
  <calcPr calcId="191029"/>
  <pivotCaches>
    <pivotCache cacheId="0" r:id="rId10"/>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R52" i="1" l="1"/>
  <c r="R53" i="1"/>
  <c r="R54" i="1"/>
  <c r="R55" i="1"/>
  <c r="R56" i="1"/>
  <c r="R57" i="1"/>
  <c r="R58" i="1"/>
  <c r="R59" i="1"/>
  <c r="R60" i="1"/>
  <c r="R61" i="1"/>
  <c r="R62" i="1"/>
  <c r="R63" i="1"/>
  <c r="R64" i="1"/>
  <c r="R65" i="1"/>
  <c r="R66" i="1"/>
  <c r="R67" i="1"/>
  <c r="R68" i="1"/>
  <c r="R69" i="1"/>
  <c r="R70" i="1"/>
  <c r="R71" i="1"/>
  <c r="R72" i="1"/>
  <c r="R73" i="1"/>
  <c r="R74" i="1"/>
  <c r="R75" i="1"/>
  <c r="R76" i="1"/>
  <c r="R77" i="1"/>
  <c r="R78" i="1"/>
  <c r="R79" i="1"/>
  <c r="R80" i="1"/>
  <c r="R81" i="1"/>
  <c r="R82" i="1"/>
  <c r="R83" i="1"/>
  <c r="R84" i="1"/>
  <c r="R85" i="1"/>
  <c r="R86" i="1"/>
  <c r="R87" i="1"/>
  <c r="R88" i="1"/>
  <c r="R89" i="1"/>
  <c r="R90" i="1"/>
  <c r="R91" i="1"/>
  <c r="R92" i="1"/>
  <c r="R93" i="1"/>
  <c r="R94" i="1"/>
  <c r="R95" i="1"/>
  <c r="R96" i="1"/>
  <c r="R97" i="1"/>
  <c r="R98" i="1"/>
  <c r="R99" i="1"/>
  <c r="R100" i="1"/>
  <c r="R101" i="1"/>
  <c r="R102" i="1"/>
  <c r="R103" i="1"/>
  <c r="R104" i="1"/>
  <c r="R105" i="1"/>
  <c r="R106" i="1"/>
  <c r="R107" i="1"/>
  <c r="R108" i="1"/>
  <c r="R109" i="1"/>
  <c r="R110" i="1"/>
  <c r="R111" i="1"/>
  <c r="R112" i="1"/>
  <c r="R113" i="1"/>
  <c r="R114" i="1"/>
  <c r="R115" i="1"/>
  <c r="R116" i="1"/>
  <c r="R117" i="1"/>
  <c r="R118" i="1"/>
  <c r="R119" i="1"/>
  <c r="R120" i="1"/>
  <c r="R121" i="1"/>
  <c r="R122" i="1"/>
  <c r="R123" i="1"/>
  <c r="R124" i="1"/>
  <c r="R125" i="1"/>
  <c r="R126" i="1"/>
  <c r="R127" i="1"/>
  <c r="R128" i="1"/>
  <c r="R129" i="1"/>
  <c r="R130" i="1"/>
  <c r="R131" i="1"/>
  <c r="R132" i="1"/>
  <c r="R133" i="1"/>
  <c r="R134" i="1"/>
  <c r="R135" i="1"/>
  <c r="R136" i="1"/>
  <c r="R137" i="1"/>
  <c r="R138" i="1"/>
  <c r="R139" i="1"/>
  <c r="R140" i="1"/>
  <c r="R141" i="1"/>
  <c r="R142" i="1"/>
  <c r="R143" i="1"/>
  <c r="R144" i="1"/>
  <c r="R145" i="1"/>
  <c r="R146" i="1"/>
  <c r="R147" i="1"/>
  <c r="R148" i="1"/>
  <c r="R149" i="1"/>
  <c r="R150" i="1"/>
  <c r="R151" i="1"/>
  <c r="R152" i="1"/>
  <c r="R153" i="1"/>
  <c r="R154" i="1"/>
  <c r="R155" i="1"/>
  <c r="R156" i="1"/>
  <c r="R157" i="1"/>
  <c r="R158" i="1"/>
  <c r="R159" i="1"/>
  <c r="R160" i="1"/>
  <c r="R51" i="1"/>
  <c r="R50" i="1"/>
  <c r="G161" i="1"/>
  <c r="H161" i="1"/>
  <c r="I161" i="1"/>
  <c r="J161" i="1"/>
  <c r="K161" i="1"/>
  <c r="L161" i="1"/>
  <c r="M161" i="1"/>
  <c r="N161" i="1"/>
  <c r="O161" i="1"/>
  <c r="P161" i="1"/>
  <c r="Q161" i="1"/>
  <c r="F161" i="1"/>
  <c r="F9" i="6"/>
  <c r="R161" i="1" l="1"/>
</calcChain>
</file>

<file path=xl/sharedStrings.xml><?xml version="1.0" encoding="utf-8"?>
<sst xmlns="http://schemas.openxmlformats.org/spreadsheetml/2006/main" count="8916" uniqueCount="228">
  <si>
    <t>Inversión Aprobada en Planes de Exploración, Evaluación y Desarrollo</t>
  </si>
  <si>
    <t>Inversión aprobada por año de Licitaciones de las Rondas 1, 2, 3, Migraciones y Asociaciones</t>
  </si>
  <si>
    <t>(Montos en millones de dólares)</t>
  </si>
  <si>
    <t>Tipo</t>
  </si>
  <si>
    <t>Contrato</t>
  </si>
  <si>
    <t>Operador</t>
  </si>
  <si>
    <t>2015</t>
  </si>
  <si>
    <t>2016</t>
  </si>
  <si>
    <t>2017</t>
  </si>
  <si>
    <t>2018</t>
  </si>
  <si>
    <t>2019</t>
  </si>
  <si>
    <t>2020</t>
  </si>
  <si>
    <t>2021</t>
  </si>
  <si>
    <t>2022</t>
  </si>
  <si>
    <t>2023</t>
  </si>
  <si>
    <t>2024</t>
  </si>
  <si>
    <t>2025</t>
  </si>
  <si>
    <t>&gt;2025</t>
  </si>
  <si>
    <t>Total</t>
  </si>
  <si>
    <t>Asociación</t>
  </si>
  <si>
    <t>CNH-A1-TRION/2016</t>
  </si>
  <si>
    <t>CNH-A3.CÁRDENAS-MORA/2018</t>
  </si>
  <si>
    <t>Petrolera Cárdenas Mora</t>
  </si>
  <si>
    <t>CNH-A4.OGARRIO/2018</t>
  </si>
  <si>
    <t>Migración</t>
  </si>
  <si>
    <t>CNH-M1-EK-BALAM/2017</t>
  </si>
  <si>
    <t>Pemex Exploración y Producción</t>
  </si>
  <si>
    <t>CNH-M2-SANTUARIO-EL GOLPE/2017</t>
  </si>
  <si>
    <t>CNH-M3-MISIÓN/2018</t>
  </si>
  <si>
    <t>CNH-M4-ÉBANO/2018</t>
  </si>
  <si>
    <t>CNH-M5-MIQUETLA/2018</t>
  </si>
  <si>
    <t>Ronda 1.1</t>
  </si>
  <si>
    <t>CNH-R01-L01-A2/2015</t>
  </si>
  <si>
    <t>Hokchi Energy</t>
  </si>
  <si>
    <t>CNH-R01-L01-A7/2015</t>
  </si>
  <si>
    <t>Ronda 1.2</t>
  </si>
  <si>
    <t>CNH-R01-L02-A1/2015</t>
  </si>
  <si>
    <t>CNH-R01-L02-A2/2015</t>
  </si>
  <si>
    <t>CNH-R01-L02-A4/2015</t>
  </si>
  <si>
    <t>Fieldwood Energy E&amp;P México</t>
  </si>
  <si>
    <t>Ronda 1.3</t>
  </si>
  <si>
    <t>CNH-R01-L03-A1/2015</t>
  </si>
  <si>
    <t>CNH-R01-L03-A10/2016</t>
  </si>
  <si>
    <t>Oleum del Norte</t>
  </si>
  <si>
    <t>CNH-R01-L03-A11/2015</t>
  </si>
  <si>
    <t>CNH-R01-L03-A12/2015</t>
  </si>
  <si>
    <t>CNH-R01-L03-A13/2015</t>
  </si>
  <si>
    <t>CNH-R01-L03-A14/2015</t>
  </si>
  <si>
    <t>Canamex Energy Holdings</t>
  </si>
  <si>
    <t>CNH-R01-L03-A15/2015</t>
  </si>
  <si>
    <t>CNH-R01-L03-A16/2015</t>
  </si>
  <si>
    <t>CNH-R01-L03-A17/2016</t>
  </si>
  <si>
    <t>Servicios de Extracción Petrolera Lifting de México</t>
  </si>
  <si>
    <t>CNH-R01-L03-A18/2015</t>
  </si>
  <si>
    <t>CNH-R01-L03-A2/2015</t>
  </si>
  <si>
    <t>Consorcio Petrolero 5M del Golfo</t>
  </si>
  <si>
    <t>CNH-R01-L03-A20/2016</t>
  </si>
  <si>
    <t>GS Oil &amp; Gas</t>
  </si>
  <si>
    <t>CNH-R01-L03-A21/2016</t>
  </si>
  <si>
    <t>CNH-R01-L03-A22/2015</t>
  </si>
  <si>
    <t>Secadero Petróleo y Gas</t>
  </si>
  <si>
    <t>CNH-R01-L03-A23/2015</t>
  </si>
  <si>
    <t>CNH-R01-L03-A24/2016</t>
  </si>
  <si>
    <t>Tonalli Energía</t>
  </si>
  <si>
    <t>CNH-R01-L03-A25/2015</t>
  </si>
  <si>
    <t>CNH-R01-L03-A3/2015</t>
  </si>
  <si>
    <t>CNH-R01-L03-A4/2015</t>
  </si>
  <si>
    <t>CNH-R01-L03-A5/2015</t>
  </si>
  <si>
    <t>CNH-R01-L03-A6/2015</t>
  </si>
  <si>
    <t>CNH-R01-L03-A7/2015</t>
  </si>
  <si>
    <t>CNH-R01-L03-A8/2015</t>
  </si>
  <si>
    <t>Dunas Exploración y Producción</t>
  </si>
  <si>
    <t>CNH-R01-L03-A9/2015</t>
  </si>
  <si>
    <t>Ronda 1.4</t>
  </si>
  <si>
    <t>CNH-R01-L04-A1.CPP/2016</t>
  </si>
  <si>
    <t>CNH-R01-L04-A1.CS/2016</t>
  </si>
  <si>
    <t>CNH-R01-L04-A2.CPP/2016</t>
  </si>
  <si>
    <t>CNH-R01-L04-A3.CPP/2016</t>
  </si>
  <si>
    <t>Chevron Energía de México</t>
  </si>
  <si>
    <t>CNH-R01-L04-A3.CS/2016</t>
  </si>
  <si>
    <t>CNH-R01-L04-A4.CPP/2016</t>
  </si>
  <si>
    <t>CNH-R01-L04-A4.CS/2016</t>
  </si>
  <si>
    <t>CNH-R01-L04-A5.CS/2016</t>
  </si>
  <si>
    <t>Murphy Sur</t>
  </si>
  <si>
    <t>Ronda 2.1</t>
  </si>
  <si>
    <t>CNH-R02-L01-A10.CS/2017</t>
  </si>
  <si>
    <t>Eni México</t>
  </si>
  <si>
    <t>CNH-R02-L01-A11.CS/2017</t>
  </si>
  <si>
    <t>CNH-R02-L01-A12.CS/2017</t>
  </si>
  <si>
    <t>Lukoil Upstream México</t>
  </si>
  <si>
    <t>CNH-R02-L01-A14.CS/2017</t>
  </si>
  <si>
    <t>CNH-R02-L01-A15.CS/2017</t>
  </si>
  <si>
    <t>Total E&amp;P México</t>
  </si>
  <si>
    <t>CNH-R02-L01-A2.TM/2017</t>
  </si>
  <si>
    <t>CNH-R02-L01-A6.CS/2017</t>
  </si>
  <si>
    <t>CNH-R02-L01-A7.CS/2017</t>
  </si>
  <si>
    <t>CNH-R02-L01-A8.CS/2017</t>
  </si>
  <si>
    <t>CNH-R02-L01-A9.CS/2017</t>
  </si>
  <si>
    <t>Capricorn Energy México</t>
  </si>
  <si>
    <t>Ronda 2.2</t>
  </si>
  <si>
    <t>CNH-R02-L02-A1.BG/2017</t>
  </si>
  <si>
    <t>CNH-R02-L02-A10.CS/2017</t>
  </si>
  <si>
    <t>CNH-R02-L02-A4.BG/2017</t>
  </si>
  <si>
    <t>CNH-R02-L02-A5.BG/2017</t>
  </si>
  <si>
    <t>CNH-R02-L02-A7.BG/2017</t>
  </si>
  <si>
    <t>CNH-R02-L02-A8.BG/2017</t>
  </si>
  <si>
    <t>CNH-R02-L02-A9.BG/2017</t>
  </si>
  <si>
    <t>Ronda 2.3</t>
  </si>
  <si>
    <t>CNH-R02-L03-BG-01/2017</t>
  </si>
  <si>
    <t>CNH-R02-L03-BG-02/2017</t>
  </si>
  <si>
    <t>Newpek Exploración y Extracción</t>
  </si>
  <si>
    <t>CNH-R02-L03-BG-03/2017</t>
  </si>
  <si>
    <t>CNH-R02-L03-BG-04/2017</t>
  </si>
  <si>
    <t>CNH-R02-L03-CS-01/2017</t>
  </si>
  <si>
    <t>CNH-R02-L03-CS-02/2017</t>
  </si>
  <si>
    <t>Shandong and Keruy Petroleum</t>
  </si>
  <si>
    <t>CNH-R02-L03-CS-03/2017</t>
  </si>
  <si>
    <t>CNH-R02-L03-CS-04/2017</t>
  </si>
  <si>
    <t>CNH-R02-L03-CS-05/2017</t>
  </si>
  <si>
    <t>CNH-R02-L03-CS-06/2017</t>
  </si>
  <si>
    <t>CNH-R02-L03-TM-01/2017</t>
  </si>
  <si>
    <t>CNH-R02-L03-VC-01/2018</t>
  </si>
  <si>
    <t>Bloque VC 01</t>
  </si>
  <si>
    <t>CNH-R02-L03-VC-02/2017</t>
  </si>
  <si>
    <t>CNH-R02-L03-VC-03/2017</t>
  </si>
  <si>
    <t>Ronda 2.4</t>
  </si>
  <si>
    <t>CNH-R02-L04-AP-CM-G01/2018</t>
  </si>
  <si>
    <t>Repsol Exploración México</t>
  </si>
  <si>
    <t>CNH-R02-L04-AP-CM-G03/2018</t>
  </si>
  <si>
    <t>CNH-R02-L04-AP-CM-G05/2018</t>
  </si>
  <si>
    <t>CNH-R02-L04-AP-CM-G09/2018</t>
  </si>
  <si>
    <t>CNH-R02-L04-AP-CS-G01/2018</t>
  </si>
  <si>
    <t>CNH-R02-L04-AP-CS-G02/2018</t>
  </si>
  <si>
    <t>CNH-R02-L04-AP-CS-G03/2018</t>
  </si>
  <si>
    <t>CNH-R02-L04-AP-CS-G04/2018</t>
  </si>
  <si>
    <t>CNH-R02-L04-AP-CS-G05/2018</t>
  </si>
  <si>
    <t>CNH-R02-L04-AP-CS-G06/2018</t>
  </si>
  <si>
    <t>CNH-R02-L04-AP-CS-G07/2018</t>
  </si>
  <si>
    <t>CNH-R02-L04-AP-CS-G09/2018</t>
  </si>
  <si>
    <t>CNH-R02-L04-AP-CS-G10/2018</t>
  </si>
  <si>
    <t>CNH-R02-L04-AP-PG02/2018</t>
  </si>
  <si>
    <t>CNH-R02-L04-AP-PG03/2018</t>
  </si>
  <si>
    <t>CNH-R02-L04-AP-PG04/2018</t>
  </si>
  <si>
    <t>CNH-R02-L04-AP-PG05/2018</t>
  </si>
  <si>
    <t>CNH-R02-L04-AP-PG06/2018</t>
  </si>
  <si>
    <t>CNH-R02-L04-AP-PG07/2018</t>
  </si>
  <si>
    <t>Ronda 3.1</t>
  </si>
  <si>
    <t>CNH-R03-L01-AS-B-57/2018</t>
  </si>
  <si>
    <t>CNH-R03-L01-AS-B-60/2018</t>
  </si>
  <si>
    <t>CNH-R03-L01-AS-CS-06/2018</t>
  </si>
  <si>
    <t>CNH-R03-L01-AS-CS-13/2018</t>
  </si>
  <si>
    <t>CNH-R03-L01-AS-CS-14/2018</t>
  </si>
  <si>
    <t>CNH-R03-L01-AS-CS-15/2018</t>
  </si>
  <si>
    <t>CNH-R03-L01-G-BG-05/2018</t>
  </si>
  <si>
    <t>CNH-R03-L01-G-BG-07/2018</t>
  </si>
  <si>
    <t>CNH-R03-L01-G-CS-01/2018</t>
  </si>
  <si>
    <t>CNH-R03-L01-G-CS-02/2018</t>
  </si>
  <si>
    <t>CNH-R03-L01-G-CS-03/2018</t>
  </si>
  <si>
    <t>CNH-R03-L01-G-CS-04/2018</t>
  </si>
  <si>
    <t>CNH-R03-L01-G-TMV-01/2018</t>
  </si>
  <si>
    <t>CNH-R03-L01-G-TMV-02/2018</t>
  </si>
  <si>
    <t>CNH-R03-L01-G-TMV-03/2018</t>
  </si>
  <si>
    <t>CNH-R03-L01-G-TMV-04/2018</t>
  </si>
  <si>
    <t>Nota:</t>
  </si>
  <si>
    <t>Para los contratos de Licencia se revisa que tengan congruencia con los montos presentados en Plan de Desarrollo y para los de Producción Compartida que sean consistentes y se encuentren dentro de los costos del mercado.</t>
  </si>
  <si>
    <t>Actividad</t>
  </si>
  <si>
    <t>Entidad Federativa</t>
  </si>
  <si>
    <t>Periodo</t>
  </si>
  <si>
    <t>Inversiones aprobadas en Planes
(Dólares americanos)</t>
  </si>
  <si>
    <t>Tabla dinámica de inversiones aprobadas por tipo</t>
  </si>
  <si>
    <t>Etiquetas de fila</t>
  </si>
  <si>
    <t>Suma de 2015</t>
  </si>
  <si>
    <t>Suma de 2016</t>
  </si>
  <si>
    <t>Suma de 2017</t>
  </si>
  <si>
    <t>Suma de 2018</t>
  </si>
  <si>
    <t>Suma de 2019</t>
  </si>
  <si>
    <t>Suma de 2020</t>
  </si>
  <si>
    <t>Suma de 2021</t>
  </si>
  <si>
    <t>Suma de 2022</t>
  </si>
  <si>
    <t>Suma de 2023</t>
  </si>
  <si>
    <t>Suma de 2024</t>
  </si>
  <si>
    <t>Suma de 2025</t>
  </si>
  <si>
    <t>Suma de &gt;2025</t>
  </si>
  <si>
    <t>Total general</t>
  </si>
  <si>
    <t>Equinor Upstream México</t>
  </si>
  <si>
    <t>Iberoamericana de Hidrocarburos CQ</t>
  </si>
  <si>
    <t>Servicios Múltiples de Burgos</t>
  </si>
  <si>
    <t>Roma Energy México</t>
  </si>
  <si>
    <t>China Offshore Oil Corporation E&amp;P Mexico</t>
  </si>
  <si>
    <t>BP Exploration Mexico</t>
  </si>
  <si>
    <t>PC Carigali Mexico Operations</t>
  </si>
  <si>
    <t>Shell Exploracion y Extraccion de Mexico</t>
  </si>
  <si>
    <t>Wintershall Dea México</t>
  </si>
  <si>
    <t>Perenco México</t>
  </si>
  <si>
    <t>DS Servicios Petroleros</t>
  </si>
  <si>
    <t>Operadora de Campos DWF</t>
  </si>
  <si>
    <t>Talos Energy Offshore Mexico 7</t>
  </si>
  <si>
    <t>Diavaz Offshore</t>
  </si>
  <si>
    <t>Renaissance Oil Corp.</t>
  </si>
  <si>
    <t>Grupo Mareógrafo</t>
  </si>
  <si>
    <t>Mayacaste Oil &amp; Gas</t>
  </si>
  <si>
    <t>Perseus Tajón</t>
  </si>
  <si>
    <t>CMM Calibrador</t>
  </si>
  <si>
    <t>Calicanto Oil &amp; Gas</t>
  </si>
  <si>
    <t>Perseus Fortuna Nacional</t>
  </si>
  <si>
    <t>Pantera Exploración y Producción 2.2</t>
  </si>
  <si>
    <t>Vista Energy Holding II</t>
  </si>
  <si>
    <t>Operadora Bloque 12</t>
  </si>
  <si>
    <t>Operadora Bloque 13</t>
  </si>
  <si>
    <t>Jaguar Exploración y Producción 2.3</t>
  </si>
  <si>
    <t>Premier Oil Mexico Recursos</t>
  </si>
  <si>
    <t>Woodside Petróleo Operaciones de México</t>
  </si>
  <si>
    <t>TotalEnergies EP México</t>
  </si>
  <si>
    <t>Producción</t>
  </si>
  <si>
    <t>Tamaulipas</t>
  </si>
  <si>
    <t>Exploración</t>
  </si>
  <si>
    <t>Evaluación</t>
  </si>
  <si>
    <t>Desarrollo</t>
  </si>
  <si>
    <t>Abandono</t>
  </si>
  <si>
    <t>Tabasco</t>
  </si>
  <si>
    <t>Campeche</t>
  </si>
  <si>
    <t>Veracruz de Ignacio de la Llave</t>
  </si>
  <si>
    <t>Chiapas</t>
  </si>
  <si>
    <t>Nuevo León</t>
  </si>
  <si>
    <t>Octubre 2024</t>
  </si>
  <si>
    <t>Actualización al 31 de octubre de 2024.</t>
  </si>
  <si>
    <t>Las inversiones aprobadas son aquellas que los operadores estiman ejercer para cada área contractual y para cada tipo de Plan (Exploración y/o Desarrollo) o Programa de Evaluación.</t>
  </si>
  <si>
    <t>La información del operador está sujeta a revisión y actualización debido a cambios en los procedimientos administrativos correspondientes a cada contrato.  Incluye el monto de las inversiones aprobadas que estuvieron vigentes en los periodos observados, así como el monto de aquellas programadas para ejercerse en periodos futuros de conformidad con los Planes y Programas vigentes. No incluye ajuste inflacionario.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</si>
</sst>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quot;$&quot;* #,##0.00_-;_-&quot;$&quot;* &quot;-&quot;??_-;_-@_-"/>
    <numFmt numFmtId="43" formatCode="_-* #,##0.00_-;\-* #,##0.00_-;_-* &quot;-&quot;??_-;_-@_-"/>
    <numFmt numFmtId="164" formatCode="_-* #,##0_-;\-* #,##0_-;_-* &quot;-&quot;??_-;_-@_-"/>
    <numFmt numFmtId="165" formatCode="_-* #,##0.0_-;\-* #,##0.0_-;_-* &quot;-&quot;??_-;_-@_-"/>
    <numFmt numFmtId="166" formatCode="_-&quot;$&quot;* #,##0_-;\-&quot;$&quot;* #,##0_-;_-&quot;$&quot;* &quot;-&quot;??_-;_-@_-"/>
    <numFmt numFmtId="167" formatCode="#,##0.0"/>
  </numFmts>
  <fonts count="32" x14ac:knownFonts="1">
    <font>
      <sz val="11"/>
      <color theme="1"/>
      <name val="Calibri"/>
      <family val="2"/>
      <scheme val="minor"/>
    </font>
    <font>
      <sz val="11"/>
      <color theme="1"/>
      <name val="Calibri"/>
      <family val="2"/>
      <scheme val="minor"/>
    </font>
    <font>
      <b/>
      <sz val="36"/>
      <name val="Montserrat"/>
    </font>
    <font>
      <sz val="11"/>
      <color theme="1"/>
      <name val="Montserrat"/>
    </font>
    <font>
      <b/>
      <sz val="54"/>
      <name val="Montserrat"/>
    </font>
    <font>
      <b/>
      <sz val="16"/>
      <name val="Montserrat"/>
    </font>
    <font>
      <b/>
      <sz val="18"/>
      <name val="Montserrat"/>
    </font>
    <font>
      <b/>
      <sz val="18"/>
      <color rgb="FF000000"/>
      <name val="Montserrat"/>
    </font>
    <font>
      <sz val="18"/>
      <color rgb="FF000000"/>
      <name val="Montserrat"/>
    </font>
    <font>
      <b/>
      <sz val="28"/>
      <name val="Montserrat"/>
    </font>
    <font>
      <b/>
      <sz val="22"/>
      <name val="Montserrat"/>
    </font>
    <font>
      <sz val="24"/>
      <color theme="1"/>
      <name val="Montserrat"/>
    </font>
    <font>
      <b/>
      <sz val="30"/>
      <color theme="1"/>
      <name val="Montserrat"/>
    </font>
    <font>
      <sz val="28"/>
      <color theme="1"/>
      <name val="Montserrat"/>
    </font>
    <font>
      <b/>
      <sz val="28"/>
      <color theme="1"/>
      <name val="Montserrat"/>
    </font>
    <font>
      <sz val="28"/>
      <name val="Montserrat"/>
    </font>
    <font>
      <b/>
      <sz val="72"/>
      <color theme="1"/>
      <name val="Montserrat"/>
    </font>
    <font>
      <b/>
      <sz val="36"/>
      <color theme="0" tint="-0.249977111117893"/>
      <name val="Montserrat"/>
    </font>
    <font>
      <sz val="12"/>
      <name val="Montserrat"/>
    </font>
    <font>
      <sz val="20"/>
      <name val="Montserrat"/>
    </font>
    <font>
      <b/>
      <sz val="22"/>
      <color theme="1"/>
      <name val="Montserrat"/>
    </font>
    <font>
      <sz val="22"/>
      <color theme="1"/>
      <name val="Montserrat"/>
    </font>
    <font>
      <sz val="11"/>
      <name val="Calibri"/>
      <family val="2"/>
    </font>
    <font>
      <sz val="11"/>
      <name val="Montserrat"/>
    </font>
    <font>
      <b/>
      <sz val="11"/>
      <name val="Montserrat"/>
    </font>
    <font>
      <sz val="11"/>
      <color theme="0"/>
      <name val="Montserrat"/>
    </font>
    <font>
      <b/>
      <sz val="11"/>
      <color theme="1"/>
      <name val="Montserrat"/>
    </font>
    <font>
      <b/>
      <sz val="16"/>
      <color theme="1"/>
      <name val="Montserrat"/>
    </font>
    <font>
      <sz val="10"/>
      <name val="Arial"/>
      <family val="2"/>
    </font>
    <font>
      <b/>
      <sz val="14"/>
      <name val="Montserrat"/>
    </font>
    <font>
      <sz val="26"/>
      <name val="Montserrat"/>
    </font>
    <font>
      <sz val="8"/>
      <name val="Calibri"/>
      <family val="2"/>
      <scheme val="minor"/>
    </font>
  </fonts>
  <fills count="3">
    <fill>
      <patternFill patternType="none"/>
    </fill>
    <fill>
      <patternFill patternType="gray125"/>
    </fill>
    <fill>
      <patternFill patternType="solid">
        <fgColor theme="0"/>
        <bgColor indexed="64"/>
      </patternFill>
    </fill>
  </fills>
  <borders count="2">
    <border>
      <left/>
      <right/>
      <top/>
      <bottom/>
      <diagonal/>
    </border>
    <border>
      <left/>
      <right style="thin">
        <color indexed="64"/>
      </right>
      <top style="thin">
        <color indexed="64"/>
      </top>
      <bottom style="thin">
        <color indexed="64"/>
      </bottom>
      <diagonal/>
    </border>
  </borders>
  <cellStyleXfs count="9">
    <xf numFmtId="0" fontId="0" fillId="0" borderId="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22" fillId="0" borderId="0"/>
    <xf numFmtId="0" fontId="22" fillId="0" borderId="0"/>
    <xf numFmtId="0" fontId="28" fillId="0" borderId="0"/>
  </cellStyleXfs>
  <cellXfs count="60">
    <xf numFmtId="0" fontId="0" fillId="0" borderId="0" xfId="0"/>
    <xf numFmtId="0" fontId="2" fillId="2" borderId="0" xfId="0" applyFont="1" applyFill="1" applyAlignment="1">
      <alignment horizontal="center" vertical="center"/>
    </xf>
    <xf numFmtId="0" fontId="3" fillId="0" borderId="0" xfId="0" applyFont="1"/>
    <xf numFmtId="0" fontId="6" fillId="2" borderId="0" xfId="0" quotePrefix="1" applyFont="1" applyFill="1" applyAlignment="1">
      <alignment horizontal="center" vertical="center"/>
    </xf>
    <xf numFmtId="0" fontId="3" fillId="2" borderId="0" xfId="0" applyFont="1" applyFill="1"/>
    <xf numFmtId="0" fontId="7" fillId="2" borderId="0" xfId="0" applyFont="1" applyFill="1"/>
    <xf numFmtId="165" fontId="3" fillId="2" borderId="0" xfId="1" applyNumberFormat="1" applyFont="1" applyFill="1"/>
    <xf numFmtId="0" fontId="8" fillId="2" borderId="0" xfId="0" applyFont="1" applyFill="1"/>
    <xf numFmtId="3" fontId="8" fillId="2" borderId="0" xfId="0" applyNumberFormat="1" applyFont="1" applyFill="1"/>
    <xf numFmtId="164" fontId="8" fillId="2" borderId="0" xfId="1" applyNumberFormat="1" applyFont="1" applyFill="1"/>
    <xf numFmtId="0" fontId="10" fillId="2" borderId="0" xfId="4" applyFont="1" applyFill="1" applyAlignment="1">
      <alignment horizontal="left" vertical="center"/>
    </xf>
    <xf numFmtId="0" fontId="11" fillId="2" borderId="0" xfId="0" applyFont="1" applyFill="1" applyAlignment="1">
      <alignment horizontal="left" vertical="center"/>
    </xf>
    <xf numFmtId="0" fontId="12" fillId="2" borderId="0" xfId="0" applyFont="1" applyFill="1"/>
    <xf numFmtId="165" fontId="12" fillId="2" borderId="0" xfId="1" applyNumberFormat="1" applyFont="1" applyFill="1"/>
    <xf numFmtId="0" fontId="3" fillId="2" borderId="0" xfId="0" applyFont="1" applyFill="1" applyAlignment="1">
      <alignment vertical="center"/>
    </xf>
    <xf numFmtId="0" fontId="13" fillId="0" borderId="0" xfId="0" applyFont="1" applyAlignment="1">
      <alignment horizontal="center" vertical="center"/>
    </xf>
    <xf numFmtId="0" fontId="14" fillId="0" borderId="0" xfId="0" applyFont="1" applyAlignment="1">
      <alignment horizontal="center" vertical="center"/>
    </xf>
    <xf numFmtId="0" fontId="3" fillId="0" borderId="0" xfId="0" applyFont="1" applyAlignment="1">
      <alignment vertical="center"/>
    </xf>
    <xf numFmtId="3" fontId="9" fillId="0" borderId="0" xfId="0" applyNumberFormat="1" applyFont="1" applyAlignment="1">
      <alignment horizontal="center" vertical="center"/>
    </xf>
    <xf numFmtId="3" fontId="16" fillId="2" borderId="0" xfId="0" applyNumberFormat="1" applyFont="1" applyFill="1" applyAlignment="1">
      <alignment vertical="center"/>
    </xf>
    <xf numFmtId="3" fontId="17" fillId="2" borderId="0" xfId="0" applyNumberFormat="1" applyFont="1" applyFill="1" applyAlignment="1">
      <alignment vertical="center"/>
    </xf>
    <xf numFmtId="0" fontId="3" fillId="2" borderId="0" xfId="0" applyFont="1" applyFill="1" applyAlignment="1">
      <alignment horizontal="center"/>
    </xf>
    <xf numFmtId="0" fontId="18" fillId="2" borderId="0" xfId="5" applyFont="1" applyFill="1" applyAlignment="1">
      <alignment horizontal="center" vertical="center"/>
    </xf>
    <xf numFmtId="3" fontId="9" fillId="2" borderId="0" xfId="0" applyNumberFormat="1" applyFont="1" applyFill="1" applyAlignment="1">
      <alignment horizontal="center" vertical="center"/>
    </xf>
    <xf numFmtId="0" fontId="19" fillId="2" borderId="0" xfId="0" applyFont="1" applyFill="1" applyAlignment="1">
      <alignment horizontal="left" vertical="center"/>
    </xf>
    <xf numFmtId="4" fontId="19" fillId="2" borderId="0" xfId="0" applyNumberFormat="1" applyFont="1" applyFill="1" applyAlignment="1">
      <alignment horizontal="right" vertical="center"/>
    </xf>
    <xf numFmtId="0" fontId="20" fillId="2" borderId="0" xfId="0" applyFont="1" applyFill="1"/>
    <xf numFmtId="0" fontId="21" fillId="2" borderId="0" xfId="0" applyFont="1" applyFill="1"/>
    <xf numFmtId="0" fontId="23" fillId="0" borderId="0" xfId="6" applyFont="1"/>
    <xf numFmtId="17" fontId="24" fillId="2" borderId="0" xfId="6" quotePrefix="1" applyNumberFormat="1" applyFont="1" applyFill="1" applyAlignment="1">
      <alignment horizontal="center"/>
    </xf>
    <xf numFmtId="0" fontId="3" fillId="0" borderId="0" xfId="0" applyFont="1" applyAlignment="1">
      <alignment horizontal="center" vertical="center" wrapText="1"/>
    </xf>
    <xf numFmtId="0" fontId="25" fillId="0" borderId="0" xfId="6" applyFont="1" applyAlignment="1">
      <alignment horizontal="center" vertical="center" wrapText="1"/>
    </xf>
    <xf numFmtId="4" fontId="3" fillId="0" borderId="0" xfId="1" applyNumberFormat="1" applyFont="1" applyAlignment="1">
      <alignment horizontal="center" vertical="center" wrapText="1"/>
    </xf>
    <xf numFmtId="4" fontId="23" fillId="0" borderId="0" xfId="6" applyNumberFormat="1" applyFont="1"/>
    <xf numFmtId="0" fontId="26" fillId="2" borderId="0" xfId="0" applyFont="1" applyFill="1"/>
    <xf numFmtId="0" fontId="27" fillId="0" borderId="0" xfId="0" applyFont="1"/>
    <xf numFmtId="0" fontId="3" fillId="0" borderId="0" xfId="0" applyFont="1" applyAlignment="1">
      <alignment horizontal="left"/>
    </xf>
    <xf numFmtId="164" fontId="3" fillId="0" borderId="0" xfId="0" applyNumberFormat="1" applyFont="1"/>
    <xf numFmtId="3" fontId="3" fillId="0" borderId="0" xfId="0" applyNumberFormat="1" applyFont="1"/>
    <xf numFmtId="0" fontId="3" fillId="0" borderId="0" xfId="0" pivotButton="1" applyFont="1"/>
    <xf numFmtId="164" fontId="15" fillId="0" borderId="0" xfId="1" applyNumberFormat="1" applyFont="1" applyAlignment="1">
      <alignment horizontal="center"/>
    </xf>
    <xf numFmtId="0" fontId="30" fillId="0" borderId="0" xfId="0" applyFont="1" applyAlignment="1">
      <alignment horizontal="center" vertical="center" wrapText="1"/>
    </xf>
    <xf numFmtId="0" fontId="23" fillId="0" borderId="0" xfId="6" applyFont="1" applyAlignment="1">
      <alignment horizontal="center" vertical="center"/>
    </xf>
    <xf numFmtId="0" fontId="3" fillId="0" borderId="0" xfId="0" applyFont="1" applyAlignment="1">
      <alignment horizontal="center" vertical="center"/>
    </xf>
    <xf numFmtId="166" fontId="23" fillId="0" borderId="0" xfId="2" applyNumberFormat="1" applyFont="1" applyAlignment="1">
      <alignment horizontal="center" vertical="center"/>
    </xf>
    <xf numFmtId="0" fontId="15" fillId="0" borderId="0" xfId="8" applyFont="1" applyAlignment="1">
      <alignment horizontal="center"/>
    </xf>
    <xf numFmtId="166" fontId="24" fillId="2" borderId="0" xfId="2" quotePrefix="1" applyNumberFormat="1" applyFont="1" applyFill="1" applyAlignment="1">
      <alignment horizontal="center"/>
    </xf>
    <xf numFmtId="165" fontId="15" fillId="0" borderId="0" xfId="1" applyNumberFormat="1" applyFont="1" applyAlignment="1">
      <alignment horizontal="center"/>
    </xf>
    <xf numFmtId="43" fontId="15" fillId="0" borderId="0" xfId="1" applyFont="1" applyAlignment="1">
      <alignment horizontal="center"/>
    </xf>
    <xf numFmtId="0" fontId="2" fillId="2" borderId="0" xfId="0" applyFont="1" applyFill="1" applyAlignment="1">
      <alignment horizontal="center" vertical="center"/>
    </xf>
    <xf numFmtId="0" fontId="9" fillId="2" borderId="0" xfId="4" applyFont="1" applyFill="1" applyAlignment="1">
      <alignment horizontal="left" vertical="center"/>
    </xf>
    <xf numFmtId="0" fontId="9" fillId="2" borderId="0" xfId="0" applyFont="1" applyFill="1" applyAlignment="1">
      <alignment horizontal="center" vertical="center"/>
    </xf>
    <xf numFmtId="0" fontId="2" fillId="2" borderId="0" xfId="0" quotePrefix="1" applyFont="1" applyFill="1" applyAlignment="1">
      <alignment horizontal="center" vertical="center"/>
    </xf>
    <xf numFmtId="0" fontId="4" fillId="2" borderId="0" xfId="0" applyFont="1" applyFill="1" applyAlignment="1">
      <alignment horizontal="center" vertical="center"/>
    </xf>
    <xf numFmtId="0" fontId="10" fillId="2" borderId="0" xfId="6" applyFont="1" applyFill="1" applyAlignment="1">
      <alignment horizontal="center"/>
    </xf>
    <xf numFmtId="17" fontId="5" fillId="2" borderId="0" xfId="6" quotePrefix="1" applyNumberFormat="1" applyFont="1" applyFill="1" applyAlignment="1">
      <alignment horizontal="center"/>
    </xf>
    <xf numFmtId="166" fontId="24" fillId="2" borderId="1" xfId="2" applyNumberFormat="1" applyFont="1" applyFill="1" applyBorder="1" applyAlignment="1">
      <alignment horizontal="center"/>
    </xf>
    <xf numFmtId="17" fontId="29" fillId="2" borderId="0" xfId="6" quotePrefix="1" applyNumberFormat="1" applyFont="1" applyFill="1" applyBorder="1" applyAlignment="1">
      <alignment horizontal="right"/>
    </xf>
    <xf numFmtId="0" fontId="21" fillId="2" borderId="0" xfId="0" applyFont="1" applyFill="1" applyAlignment="1">
      <alignment horizontal="left" vertical="center" wrapText="1"/>
    </xf>
    <xf numFmtId="0" fontId="3" fillId="2" borderId="0" xfId="0" applyFont="1" applyFill="1" applyAlignment="1">
      <alignment vertical="center" wrapText="1"/>
    </xf>
  </cellXfs>
  <cellStyles count="9">
    <cellStyle name="Millares" xfId="1" builtinId="3"/>
    <cellStyle name="Millares 3" xfId="3" xr:uid="{35887246-89EC-4571-9DD0-45D75C93A499}"/>
    <cellStyle name="Moneda" xfId="2" builtinId="4"/>
    <cellStyle name="Normal" xfId="0" builtinId="0"/>
    <cellStyle name="Normal 2" xfId="8" xr:uid="{F3B1B190-D362-469A-B5E9-D1A8C06D79DA}"/>
    <cellStyle name="Normal 2 2 2" xfId="4" xr:uid="{518C11F7-8CEE-493C-B909-D4AED40B9BF8}"/>
    <cellStyle name="Normal 3" xfId="6" xr:uid="{2B5DBFB8-DEAA-4A4D-B57F-9A1F1C830291}"/>
    <cellStyle name="Normal 3 2 2" xfId="5" xr:uid="{9CB43C1E-12FF-4598-889A-145348F80F0B}"/>
    <cellStyle name="Normal 4" xfId="7" xr:uid="{905B4CDE-583B-4704-A019-075DBD49C2E2}"/>
  </cellStyles>
  <dxfs count="33">
    <dxf>
      <font>
        <name val="Montserrat"/>
        <scheme val="none"/>
      </font>
    </dxf>
    <dxf>
      <font>
        <name val="Montserrat"/>
        <scheme val="none"/>
      </font>
    </dxf>
    <dxf>
      <font>
        <name val="Montserrat"/>
        <scheme val="none"/>
      </font>
    </dxf>
    <dxf>
      <font>
        <name val="Montserrat"/>
        <scheme val="none"/>
      </font>
    </dxf>
    <dxf>
      <font>
        <name val="Montserrat"/>
        <scheme val="none"/>
      </font>
    </dxf>
    <dxf>
      <font>
        <name val="Montserrat"/>
        <scheme val="none"/>
      </font>
    </dxf>
    <dxf>
      <numFmt numFmtId="164" formatCode="_-* #,##0_-;\-* #,##0_-;_-* &quot;-&quot;??_-;_-@_-"/>
    </dxf>
    <dxf>
      <font>
        <b val="0"/>
        <strike val="0"/>
        <outline val="0"/>
        <shadow val="0"/>
        <u val="none"/>
        <vertAlign val="baseline"/>
        <sz val="11"/>
        <color auto="1"/>
        <name val="Montserrat"/>
        <scheme val="none"/>
      </font>
      <numFmt numFmtId="166" formatCode="_-&quot;$&quot;* #,##0_-;\-&quot;$&quot;* #,##0_-;_-&quot;$&quot;* &quot;-&quot;??_-;_-@_-"/>
    </dxf>
    <dxf>
      <font>
        <b val="0"/>
        <strike val="0"/>
        <outline val="0"/>
        <shadow val="0"/>
        <u val="none"/>
        <vertAlign val="baseline"/>
        <sz val="11"/>
        <color auto="1"/>
        <name val="Montserrat"/>
        <scheme val="none"/>
      </font>
      <alignment horizontal="center" vertical="center" textRotation="0" wrapText="0" indent="0" justifyLastLine="0" shrinkToFit="0" readingOrder="0"/>
    </dxf>
    <dxf>
      <font>
        <b val="0"/>
        <strike val="0"/>
        <outline val="0"/>
        <shadow val="0"/>
        <u val="none"/>
        <vertAlign val="baseline"/>
        <sz val="11"/>
        <color auto="1"/>
        <name val="Montserrat"/>
        <scheme val="none"/>
      </font>
      <numFmt numFmtId="0" formatCode="General"/>
      <fill>
        <patternFill patternType="none">
          <fgColor indexed="64"/>
          <bgColor indexed="65"/>
        </patternFill>
      </fill>
      <alignment horizontal="center" vertical="center" textRotation="0" wrapText="0" indent="0" justifyLastLine="0" shrinkToFit="0" readingOrder="0"/>
    </dxf>
    <dxf>
      <font>
        <b val="0"/>
        <strike val="0"/>
        <outline val="0"/>
        <shadow val="0"/>
        <u val="none"/>
        <vertAlign val="baseline"/>
        <sz val="11"/>
        <color auto="1"/>
        <name val="Montserrat"/>
        <scheme val="none"/>
      </font>
    </dxf>
    <dxf>
      <font>
        <b val="0"/>
        <strike val="0"/>
        <outline val="0"/>
        <shadow val="0"/>
        <u val="none"/>
        <vertAlign val="baseline"/>
        <sz val="11"/>
        <name val="Montserrat"/>
        <scheme val="none"/>
      </font>
      <numFmt numFmtId="0" formatCode="General"/>
    </dxf>
    <dxf>
      <font>
        <b val="0"/>
        <strike val="0"/>
        <outline val="0"/>
        <shadow val="0"/>
        <u val="none"/>
        <vertAlign val="baseline"/>
        <sz val="11"/>
        <name val="Montserrat"/>
        <scheme val="none"/>
      </font>
    </dxf>
    <dxf>
      <font>
        <b val="0"/>
        <strike val="0"/>
        <outline val="0"/>
        <shadow val="0"/>
        <u val="none"/>
        <vertAlign val="baseline"/>
        <sz val="11"/>
        <name val="Montserrat"/>
        <scheme val="none"/>
      </font>
    </dxf>
    <dxf>
      <font>
        <strike val="0"/>
        <outline val="0"/>
        <shadow val="0"/>
        <u val="none"/>
        <vertAlign val="baseline"/>
        <sz val="11"/>
        <name val="Montserrat"/>
        <scheme val="none"/>
      </font>
      <alignment horizontal="center" vertical="center" textRotation="0" wrapText="1" indent="0" justifyLastLine="0" shrinkToFit="0" readingOrder="0"/>
    </dxf>
    <dxf>
      <font>
        <b/>
        <strike val="0"/>
        <outline val="0"/>
        <shadow val="0"/>
        <u val="none"/>
        <vertAlign val="baseline"/>
        <sz val="28"/>
        <color auto="1"/>
        <name val="Montserrat"/>
        <scheme val="none"/>
      </font>
      <numFmt numFmtId="3" formatCode="#,##0"/>
      <alignment horizontal="center" vertical="center" textRotation="0" wrapText="0" indent="0" justifyLastLine="0" shrinkToFit="0" readingOrder="0"/>
    </dxf>
    <dxf>
      <font>
        <b val="0"/>
        <strike val="0"/>
        <outline val="0"/>
        <shadow val="0"/>
        <u val="none"/>
        <vertAlign val="baseline"/>
        <sz val="28"/>
        <color auto="1"/>
        <name val="Montserrat"/>
        <scheme val="none"/>
      </font>
      <numFmt numFmtId="164" formatCode="_-* #,##0_-;\-* #,##0_-;_-* &quot;-&quot;??_-;_-@_-"/>
      <alignment horizontal="center" vertical="bottom" textRotation="0" wrapText="0" indent="0" justifyLastLine="0" shrinkToFit="0" readingOrder="0"/>
    </dxf>
    <dxf>
      <font>
        <b val="0"/>
        <strike val="0"/>
        <outline val="0"/>
        <shadow val="0"/>
        <u val="none"/>
        <vertAlign val="baseline"/>
        <sz val="28"/>
        <color auto="1"/>
        <name val="Montserrat"/>
        <scheme val="none"/>
      </font>
      <numFmt numFmtId="164" formatCode="_-* #,##0_-;\-* #,##0_-;_-* &quot;-&quot;??_-;_-@_-"/>
      <alignment horizontal="center" vertical="bottom" textRotation="0" wrapText="0" indent="0" justifyLastLine="0" shrinkToFit="0" readingOrder="0"/>
    </dxf>
    <dxf>
      <font>
        <b val="0"/>
        <strike val="0"/>
        <outline val="0"/>
        <shadow val="0"/>
        <u val="none"/>
        <vertAlign val="baseline"/>
        <sz val="28"/>
        <color auto="1"/>
        <name val="Montserrat"/>
        <scheme val="none"/>
      </font>
      <numFmt numFmtId="164" formatCode="_-* #,##0_-;\-* #,##0_-;_-* &quot;-&quot;??_-;_-@_-"/>
      <alignment horizontal="center" vertical="bottom" textRotation="0" wrapText="0" indent="0" justifyLastLine="0" shrinkToFit="0" readingOrder="0"/>
    </dxf>
    <dxf>
      <font>
        <b val="0"/>
        <strike val="0"/>
        <outline val="0"/>
        <shadow val="0"/>
        <u val="none"/>
        <vertAlign val="baseline"/>
        <sz val="28"/>
        <color auto="1"/>
        <name val="Montserrat"/>
        <scheme val="none"/>
      </font>
      <numFmt numFmtId="164" formatCode="_-* #,##0_-;\-* #,##0_-;_-* &quot;-&quot;??_-;_-@_-"/>
      <alignment horizontal="center" vertical="bottom" textRotation="0" wrapText="0" indent="0" justifyLastLine="0" shrinkToFit="0" readingOrder="0"/>
    </dxf>
    <dxf>
      <font>
        <b val="0"/>
        <strike val="0"/>
        <outline val="0"/>
        <shadow val="0"/>
        <u val="none"/>
        <vertAlign val="baseline"/>
        <sz val="28"/>
        <color auto="1"/>
        <name val="Montserrat"/>
        <scheme val="none"/>
      </font>
      <numFmt numFmtId="164" formatCode="_-* #,##0_-;\-* #,##0_-;_-* &quot;-&quot;??_-;_-@_-"/>
      <alignment horizontal="center" vertical="bottom" textRotation="0" wrapText="0" indent="0" justifyLastLine="0" shrinkToFit="0" readingOrder="0"/>
    </dxf>
    <dxf>
      <font>
        <b val="0"/>
        <strike val="0"/>
        <outline val="0"/>
        <shadow val="0"/>
        <u val="none"/>
        <vertAlign val="baseline"/>
        <sz val="28"/>
        <color auto="1"/>
        <name val="Montserrat"/>
        <scheme val="none"/>
      </font>
      <numFmt numFmtId="164" formatCode="_-* #,##0_-;\-* #,##0_-;_-* &quot;-&quot;??_-;_-@_-"/>
      <alignment horizontal="center" vertical="bottom" textRotation="0" wrapText="0" indent="0" justifyLastLine="0" shrinkToFit="0" readingOrder="0"/>
    </dxf>
    <dxf>
      <font>
        <b val="0"/>
        <strike val="0"/>
        <outline val="0"/>
        <shadow val="0"/>
        <u val="none"/>
        <vertAlign val="baseline"/>
        <sz val="28"/>
        <color auto="1"/>
        <name val="Montserrat"/>
        <scheme val="none"/>
      </font>
      <numFmt numFmtId="164" formatCode="_-* #,##0_-;\-* #,##0_-;_-* &quot;-&quot;??_-;_-@_-"/>
      <alignment horizontal="center" vertical="bottom" textRotation="0" wrapText="0" indent="0" justifyLastLine="0" shrinkToFit="0" readingOrder="0"/>
    </dxf>
    <dxf>
      <font>
        <b val="0"/>
        <strike val="0"/>
        <outline val="0"/>
        <shadow val="0"/>
        <u val="none"/>
        <vertAlign val="baseline"/>
        <sz val="28"/>
        <color auto="1"/>
        <name val="Montserrat"/>
        <scheme val="none"/>
      </font>
      <numFmt numFmtId="164" formatCode="_-* #,##0_-;\-* #,##0_-;_-* &quot;-&quot;??_-;_-@_-"/>
      <alignment horizontal="center" vertical="bottom" textRotation="0" wrapText="0" indent="0" justifyLastLine="0" shrinkToFit="0" readingOrder="0"/>
    </dxf>
    <dxf>
      <font>
        <b val="0"/>
        <strike val="0"/>
        <outline val="0"/>
        <shadow val="0"/>
        <u val="none"/>
        <vertAlign val="baseline"/>
        <sz val="28"/>
        <color auto="1"/>
        <name val="Montserrat"/>
        <scheme val="none"/>
      </font>
      <numFmt numFmtId="164" formatCode="_-* #,##0_-;\-* #,##0_-;_-* &quot;-&quot;??_-;_-@_-"/>
      <alignment horizontal="center" vertical="bottom" textRotation="0" wrapText="0" indent="0" justifyLastLine="0" shrinkToFit="0" readingOrder="0"/>
    </dxf>
    <dxf>
      <font>
        <b val="0"/>
        <strike val="0"/>
        <outline val="0"/>
        <shadow val="0"/>
        <u val="none"/>
        <vertAlign val="baseline"/>
        <sz val="28"/>
        <color auto="1"/>
        <name val="Montserrat"/>
        <scheme val="none"/>
      </font>
      <numFmt numFmtId="164" formatCode="_-* #,##0_-;\-* #,##0_-;_-* &quot;-&quot;??_-;_-@_-"/>
      <alignment horizontal="center" vertical="bottom" textRotation="0" wrapText="0" indent="0" justifyLastLine="0" shrinkToFit="0" readingOrder="0"/>
    </dxf>
    <dxf>
      <font>
        <b val="0"/>
        <strike val="0"/>
        <outline val="0"/>
        <shadow val="0"/>
        <u val="none"/>
        <vertAlign val="baseline"/>
        <sz val="28"/>
        <color auto="1"/>
        <name val="Montserrat"/>
        <scheme val="none"/>
      </font>
      <numFmt numFmtId="164" formatCode="_-* #,##0_-;\-* #,##0_-;_-* &quot;-&quot;??_-;_-@_-"/>
      <alignment horizontal="center" vertical="bottom" textRotation="0" wrapText="0" indent="0" justifyLastLine="0" shrinkToFit="0" readingOrder="0"/>
    </dxf>
    <dxf>
      <font>
        <b val="0"/>
        <strike val="0"/>
        <outline val="0"/>
        <shadow val="0"/>
        <u val="none"/>
        <vertAlign val="baseline"/>
        <sz val="28"/>
        <color auto="1"/>
        <name val="Montserrat"/>
        <scheme val="none"/>
      </font>
      <numFmt numFmtId="164" formatCode="_-* #,##0_-;\-* #,##0_-;_-* &quot;-&quot;??_-;_-@_-"/>
      <alignment horizontal="center" vertical="bottom" textRotation="0" wrapText="0" indent="0" justifyLastLine="0" shrinkToFit="0" readingOrder="0"/>
    </dxf>
    <dxf>
      <font>
        <b val="0"/>
        <strike val="0"/>
        <outline val="0"/>
        <shadow val="0"/>
        <u val="none"/>
        <vertAlign val="baseline"/>
        <sz val="26"/>
        <color auto="1"/>
        <name val="Montserrat"/>
        <scheme val="none"/>
      </font>
      <alignment horizontal="center" vertical="center" textRotation="0" wrapText="1" indent="0" justifyLastLine="0" shrinkToFit="0" readingOrder="0"/>
    </dxf>
    <dxf>
      <font>
        <b val="0"/>
        <strike val="0"/>
        <outline val="0"/>
        <shadow val="0"/>
        <u val="none"/>
        <vertAlign val="baseline"/>
        <sz val="28"/>
        <color auto="1"/>
        <name val="Montserrat"/>
        <scheme val="none"/>
      </font>
      <alignment horizontal="center" vertical="bottom" textRotation="0" wrapText="0" indent="0" justifyLastLine="0" shrinkToFit="0" readingOrder="0"/>
    </dxf>
    <dxf>
      <font>
        <b val="0"/>
        <strike val="0"/>
        <outline val="0"/>
        <shadow val="0"/>
        <u val="none"/>
        <vertAlign val="baseline"/>
        <sz val="28"/>
        <color auto="1"/>
        <name val="Montserrat"/>
        <scheme val="none"/>
      </font>
      <alignment horizontal="center" vertical="bottom" textRotation="0" wrapText="0" indent="0" justifyLastLine="0" shrinkToFit="0" readingOrder="0"/>
    </dxf>
    <dxf>
      <font>
        <b val="0"/>
        <strike val="0"/>
        <outline val="0"/>
        <shadow val="0"/>
        <u val="none"/>
        <vertAlign val="baseline"/>
        <sz val="28"/>
        <color auto="1"/>
        <name val="Montserrat"/>
        <scheme val="none"/>
      </font>
      <alignment horizontal="center" vertical="center" textRotation="0" wrapText="0" indent="0" justifyLastLine="0" shrinkToFit="0" readingOrder="0"/>
    </dxf>
    <dxf>
      <font>
        <b/>
        <i val="0"/>
        <strike val="0"/>
        <condense val="0"/>
        <extend val="0"/>
        <outline val="0"/>
        <shadow val="0"/>
        <u val="none"/>
        <vertAlign val="baseline"/>
        <sz val="28"/>
        <color theme="1"/>
        <name val="Montserrat"/>
        <scheme val="none"/>
      </font>
      <alignment horizontal="center" vertical="center"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theme" Target="theme/theme1.xml"/><Relationship Id="rId5" Type="http://schemas.openxmlformats.org/officeDocument/2006/relationships/externalLink" Target="externalLinks/externalLink2.xml"/><Relationship Id="rId15" Type="http://schemas.openxmlformats.org/officeDocument/2006/relationships/customXml" Target="../customXml/item1.xml"/><Relationship Id="rId10" Type="http://schemas.openxmlformats.org/officeDocument/2006/relationships/pivotCacheDefinition" Target="pivotCache/pivotCacheDefinition1.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7.483645596173677E-2"/>
          <c:y val="2.9806920375941678E-2"/>
          <c:w val="0.92356251938248357"/>
          <c:h val="0.83933374960467733"/>
        </c:manualLayout>
      </c:layout>
      <c:barChart>
        <c:barDir val="col"/>
        <c:grouping val="stacked"/>
        <c:varyColors val="0"/>
        <c:ser>
          <c:idx val="0"/>
          <c:order val="0"/>
          <c:tx>
            <c:strRef>
              <c:f>Grafico!$A$6</c:f>
              <c:strCache>
                <c:ptCount val="1"/>
                <c:pt idx="0">
                  <c:v>Asociación</c:v>
                </c:pt>
              </c:strCache>
            </c:strRef>
          </c:tx>
          <c:spPr>
            <a:solidFill>
              <a:srgbClr val="00B050"/>
            </a:solidFill>
            <a:ln w="25400">
              <a:noFill/>
            </a:ln>
            <a:effectLst/>
          </c:spPr>
          <c:invertIfNegative val="0"/>
          <c:cat>
            <c:strRef>
              <c:f>Grafico!$B$4:$M$4</c:f>
              <c:strCache>
                <c:ptCount val="12"/>
                <c:pt idx="0">
                  <c:v>2015</c:v>
                </c:pt>
                <c:pt idx="1">
                  <c:v>2016</c:v>
                </c:pt>
                <c:pt idx="2">
                  <c:v>2017</c:v>
                </c:pt>
                <c:pt idx="3">
                  <c:v>2018</c:v>
                </c:pt>
                <c:pt idx="4">
                  <c:v>2019</c:v>
                </c:pt>
                <c:pt idx="5">
                  <c:v>2020</c:v>
                </c:pt>
                <c:pt idx="6">
                  <c:v>2021</c:v>
                </c:pt>
                <c:pt idx="7">
                  <c:v>2022</c:v>
                </c:pt>
                <c:pt idx="8">
                  <c:v>2023</c:v>
                </c:pt>
                <c:pt idx="9">
                  <c:v>2024</c:v>
                </c:pt>
                <c:pt idx="10">
                  <c:v>2025</c:v>
                </c:pt>
                <c:pt idx="11">
                  <c:v>&gt;2025</c:v>
                </c:pt>
              </c:strCache>
            </c:strRef>
          </c:cat>
          <c:val>
            <c:numRef>
              <c:f>Grafico!$B$6:$M$6</c:f>
              <c:numCache>
                <c:formatCode>_-* #,##0_-;\-* #,##0_-;_-* "-"??_-;_-@_-</c:formatCode>
                <c:ptCount val="12"/>
                <c:pt idx="2">
                  <c:v>50.876817070573097</c:v>
                </c:pt>
                <c:pt idx="3">
                  <c:v>289.39416649534974</c:v>
                </c:pt>
                <c:pt idx="4">
                  <c:v>241.2067640987247</c:v>
                </c:pt>
                <c:pt idx="5">
                  <c:v>284.3213607188614</c:v>
                </c:pt>
                <c:pt idx="6">
                  <c:v>127.79678247951703</c:v>
                </c:pt>
                <c:pt idx="7">
                  <c:v>103.900752130567</c:v>
                </c:pt>
                <c:pt idx="8">
                  <c:v>243.18323640519014</c:v>
                </c:pt>
                <c:pt idx="9">
                  <c:v>1001.4122258297766</c:v>
                </c:pt>
                <c:pt idx="10">
                  <c:v>1178.4005496324298</c:v>
                </c:pt>
                <c:pt idx="11">
                  <c:v>9707.2365812295211</c:v>
                </c:pt>
              </c:numCache>
            </c:numRef>
          </c:val>
          <c:extLst>
            <c:ext xmlns:c16="http://schemas.microsoft.com/office/drawing/2014/chart" uri="{C3380CC4-5D6E-409C-BE32-E72D297353CC}">
              <c16:uniqueId val="{00000000-1C95-4D30-8B96-A5C8D8978BB2}"/>
            </c:ext>
          </c:extLst>
        </c:ser>
        <c:ser>
          <c:idx val="1"/>
          <c:order val="1"/>
          <c:tx>
            <c:strRef>
              <c:f>Grafico!$A$7</c:f>
              <c:strCache>
                <c:ptCount val="1"/>
                <c:pt idx="0">
                  <c:v>Migración</c:v>
                </c:pt>
              </c:strCache>
            </c:strRef>
          </c:tx>
          <c:spPr>
            <a:solidFill>
              <a:schemeClr val="accent6">
                <a:lumMod val="50000"/>
              </a:schemeClr>
            </a:solidFill>
            <a:ln w="25400">
              <a:noFill/>
            </a:ln>
            <a:effectLst/>
          </c:spPr>
          <c:invertIfNegative val="0"/>
          <c:cat>
            <c:strRef>
              <c:f>Grafico!$B$4:$M$4</c:f>
              <c:strCache>
                <c:ptCount val="12"/>
                <c:pt idx="0">
                  <c:v>2015</c:v>
                </c:pt>
                <c:pt idx="1">
                  <c:v>2016</c:v>
                </c:pt>
                <c:pt idx="2">
                  <c:v>2017</c:v>
                </c:pt>
                <c:pt idx="3">
                  <c:v>2018</c:v>
                </c:pt>
                <c:pt idx="4">
                  <c:v>2019</c:v>
                </c:pt>
                <c:pt idx="5">
                  <c:v>2020</c:v>
                </c:pt>
                <c:pt idx="6">
                  <c:v>2021</c:v>
                </c:pt>
                <c:pt idx="7">
                  <c:v>2022</c:v>
                </c:pt>
                <c:pt idx="8">
                  <c:v>2023</c:v>
                </c:pt>
                <c:pt idx="9">
                  <c:v>2024</c:v>
                </c:pt>
                <c:pt idx="10">
                  <c:v>2025</c:v>
                </c:pt>
                <c:pt idx="11">
                  <c:v>&gt;2025</c:v>
                </c:pt>
              </c:strCache>
            </c:strRef>
          </c:cat>
          <c:val>
            <c:numRef>
              <c:f>Grafico!$B$7:$M$7</c:f>
              <c:numCache>
                <c:formatCode>_-* #,##0_-;\-* #,##0_-;_-* "-"??_-;_-@_-</c:formatCode>
                <c:ptCount val="12"/>
                <c:pt idx="2">
                  <c:v>65.422133679481135</c:v>
                </c:pt>
                <c:pt idx="3">
                  <c:v>902.9209351922965</c:v>
                </c:pt>
                <c:pt idx="4">
                  <c:v>1195.818085113611</c:v>
                </c:pt>
                <c:pt idx="5">
                  <c:v>1655.6409414542525</c:v>
                </c:pt>
                <c:pt idx="6">
                  <c:v>1192.2426392168695</c:v>
                </c:pt>
                <c:pt idx="7">
                  <c:v>1133.9289520283671</c:v>
                </c:pt>
                <c:pt idx="8">
                  <c:v>912.12623182392224</c:v>
                </c:pt>
                <c:pt idx="9">
                  <c:v>1065.2938055807826</c:v>
                </c:pt>
                <c:pt idx="10">
                  <c:v>809.2212949897264</c:v>
                </c:pt>
                <c:pt idx="11">
                  <c:v>7108.1784441069103</c:v>
                </c:pt>
              </c:numCache>
            </c:numRef>
          </c:val>
          <c:extLst>
            <c:ext xmlns:c16="http://schemas.microsoft.com/office/drawing/2014/chart" uri="{C3380CC4-5D6E-409C-BE32-E72D297353CC}">
              <c16:uniqueId val="{00000001-1C95-4D30-8B96-A5C8D8978BB2}"/>
            </c:ext>
          </c:extLst>
        </c:ser>
        <c:ser>
          <c:idx val="2"/>
          <c:order val="2"/>
          <c:tx>
            <c:strRef>
              <c:f>Grafico!$A$8</c:f>
              <c:strCache>
                <c:ptCount val="1"/>
                <c:pt idx="0">
                  <c:v>Ronda 1.1</c:v>
                </c:pt>
              </c:strCache>
            </c:strRef>
          </c:tx>
          <c:spPr>
            <a:solidFill>
              <a:schemeClr val="accent5">
                <a:lumMod val="20000"/>
                <a:lumOff val="80000"/>
              </a:schemeClr>
            </a:solidFill>
            <a:ln w="25400">
              <a:noFill/>
            </a:ln>
            <a:effectLst/>
          </c:spPr>
          <c:invertIfNegative val="0"/>
          <c:cat>
            <c:strRef>
              <c:f>Grafico!$B$4:$M$4</c:f>
              <c:strCache>
                <c:ptCount val="12"/>
                <c:pt idx="0">
                  <c:v>2015</c:v>
                </c:pt>
                <c:pt idx="1">
                  <c:v>2016</c:v>
                </c:pt>
                <c:pt idx="2">
                  <c:v>2017</c:v>
                </c:pt>
                <c:pt idx="3">
                  <c:v>2018</c:v>
                </c:pt>
                <c:pt idx="4">
                  <c:v>2019</c:v>
                </c:pt>
                <c:pt idx="5">
                  <c:v>2020</c:v>
                </c:pt>
                <c:pt idx="6">
                  <c:v>2021</c:v>
                </c:pt>
                <c:pt idx="7">
                  <c:v>2022</c:v>
                </c:pt>
                <c:pt idx="8">
                  <c:v>2023</c:v>
                </c:pt>
                <c:pt idx="9">
                  <c:v>2024</c:v>
                </c:pt>
                <c:pt idx="10">
                  <c:v>2025</c:v>
                </c:pt>
                <c:pt idx="11">
                  <c:v>&gt;2025</c:v>
                </c:pt>
              </c:strCache>
            </c:strRef>
          </c:cat>
          <c:val>
            <c:numRef>
              <c:f>Grafico!$B$8:$M$8</c:f>
              <c:numCache>
                <c:formatCode>_-* #,##0_-;\-* #,##0_-;_-* "-"??_-;_-@_-</c:formatCode>
                <c:ptCount val="12"/>
                <c:pt idx="0">
                  <c:v>4.57294395</c:v>
                </c:pt>
                <c:pt idx="1">
                  <c:v>16.790031851000002</c:v>
                </c:pt>
                <c:pt idx="2">
                  <c:v>76.428598691899978</c:v>
                </c:pt>
                <c:pt idx="3">
                  <c:v>155.04175263631285</c:v>
                </c:pt>
                <c:pt idx="4">
                  <c:v>236.68043873133317</c:v>
                </c:pt>
                <c:pt idx="5">
                  <c:v>6.7359557359562006</c:v>
                </c:pt>
                <c:pt idx="6">
                  <c:v>2.229012</c:v>
                </c:pt>
                <c:pt idx="8">
                  <c:v>22.5731866</c:v>
                </c:pt>
                <c:pt idx="9">
                  <c:v>616.56192367054996</c:v>
                </c:pt>
                <c:pt idx="10">
                  <c:v>518.16833133334001</c:v>
                </c:pt>
                <c:pt idx="11">
                  <c:v>3346.2361517101217</c:v>
                </c:pt>
              </c:numCache>
            </c:numRef>
          </c:val>
          <c:extLst>
            <c:ext xmlns:c16="http://schemas.microsoft.com/office/drawing/2014/chart" uri="{C3380CC4-5D6E-409C-BE32-E72D297353CC}">
              <c16:uniqueId val="{00000002-1C95-4D30-8B96-A5C8D8978BB2}"/>
            </c:ext>
          </c:extLst>
        </c:ser>
        <c:ser>
          <c:idx val="3"/>
          <c:order val="3"/>
          <c:tx>
            <c:strRef>
              <c:f>Grafico!$A$9</c:f>
              <c:strCache>
                <c:ptCount val="1"/>
                <c:pt idx="0">
                  <c:v>Ronda 1.2</c:v>
                </c:pt>
              </c:strCache>
            </c:strRef>
          </c:tx>
          <c:spPr>
            <a:solidFill>
              <a:schemeClr val="accent5">
                <a:lumMod val="60000"/>
                <a:lumOff val="40000"/>
              </a:schemeClr>
            </a:solidFill>
            <a:ln w="25400">
              <a:noFill/>
            </a:ln>
            <a:effectLst/>
          </c:spPr>
          <c:invertIfNegative val="0"/>
          <c:cat>
            <c:strRef>
              <c:f>Grafico!$B$4:$M$4</c:f>
              <c:strCache>
                <c:ptCount val="12"/>
                <c:pt idx="0">
                  <c:v>2015</c:v>
                </c:pt>
                <c:pt idx="1">
                  <c:v>2016</c:v>
                </c:pt>
                <c:pt idx="2">
                  <c:v>2017</c:v>
                </c:pt>
                <c:pt idx="3">
                  <c:v>2018</c:v>
                </c:pt>
                <c:pt idx="4">
                  <c:v>2019</c:v>
                </c:pt>
                <c:pt idx="5">
                  <c:v>2020</c:v>
                </c:pt>
                <c:pt idx="6">
                  <c:v>2021</c:v>
                </c:pt>
                <c:pt idx="7">
                  <c:v>2022</c:v>
                </c:pt>
                <c:pt idx="8">
                  <c:v>2023</c:v>
                </c:pt>
                <c:pt idx="9">
                  <c:v>2024</c:v>
                </c:pt>
                <c:pt idx="10">
                  <c:v>2025</c:v>
                </c:pt>
                <c:pt idx="11">
                  <c:v>&gt;2025</c:v>
                </c:pt>
              </c:strCache>
            </c:strRef>
          </c:cat>
          <c:val>
            <c:numRef>
              <c:f>Grafico!$B$9:$M$9</c:f>
              <c:numCache>
                <c:formatCode>_-* #,##0_-;\-* #,##0_-;_-* "-"??_-;_-@_-</c:formatCode>
                <c:ptCount val="12"/>
                <c:pt idx="0">
                  <c:v>0.23614142352699999</c:v>
                </c:pt>
                <c:pt idx="1">
                  <c:v>108.90894007459093</c:v>
                </c:pt>
                <c:pt idx="2">
                  <c:v>533.4862071100157</c:v>
                </c:pt>
                <c:pt idx="3">
                  <c:v>470.12818520527395</c:v>
                </c:pt>
                <c:pt idx="4">
                  <c:v>1049.6798199498098</c:v>
                </c:pt>
                <c:pt idx="5">
                  <c:v>1382.2865436081952</c:v>
                </c:pt>
                <c:pt idx="6">
                  <c:v>1284.7126558389668</c:v>
                </c:pt>
                <c:pt idx="7">
                  <c:v>1403.5042171204088</c:v>
                </c:pt>
                <c:pt idx="8">
                  <c:v>1846.6628986135643</c:v>
                </c:pt>
                <c:pt idx="9">
                  <c:v>1733.6095138836185</c:v>
                </c:pt>
                <c:pt idx="10">
                  <c:v>1893.4646867001647</c:v>
                </c:pt>
                <c:pt idx="11">
                  <c:v>9485.5839588501203</c:v>
                </c:pt>
              </c:numCache>
            </c:numRef>
          </c:val>
          <c:extLst>
            <c:ext xmlns:c16="http://schemas.microsoft.com/office/drawing/2014/chart" uri="{C3380CC4-5D6E-409C-BE32-E72D297353CC}">
              <c16:uniqueId val="{00000003-1C95-4D30-8B96-A5C8D8978BB2}"/>
            </c:ext>
          </c:extLst>
        </c:ser>
        <c:ser>
          <c:idx val="4"/>
          <c:order val="4"/>
          <c:tx>
            <c:strRef>
              <c:f>Grafico!$A$10</c:f>
              <c:strCache>
                <c:ptCount val="1"/>
                <c:pt idx="0">
                  <c:v>Ronda 1.3</c:v>
                </c:pt>
              </c:strCache>
            </c:strRef>
          </c:tx>
          <c:spPr>
            <a:solidFill>
              <a:schemeClr val="accent5">
                <a:lumMod val="50000"/>
              </a:schemeClr>
            </a:solidFill>
            <a:ln w="25400">
              <a:noFill/>
            </a:ln>
            <a:effectLst/>
          </c:spPr>
          <c:invertIfNegative val="0"/>
          <c:cat>
            <c:strRef>
              <c:f>Grafico!$B$4:$M$4</c:f>
              <c:strCache>
                <c:ptCount val="12"/>
                <c:pt idx="0">
                  <c:v>2015</c:v>
                </c:pt>
                <c:pt idx="1">
                  <c:v>2016</c:v>
                </c:pt>
                <c:pt idx="2">
                  <c:v>2017</c:v>
                </c:pt>
                <c:pt idx="3">
                  <c:v>2018</c:v>
                </c:pt>
                <c:pt idx="4">
                  <c:v>2019</c:v>
                </c:pt>
                <c:pt idx="5">
                  <c:v>2020</c:v>
                </c:pt>
                <c:pt idx="6">
                  <c:v>2021</c:v>
                </c:pt>
                <c:pt idx="7">
                  <c:v>2022</c:v>
                </c:pt>
                <c:pt idx="8">
                  <c:v>2023</c:v>
                </c:pt>
                <c:pt idx="9">
                  <c:v>2024</c:v>
                </c:pt>
                <c:pt idx="10">
                  <c:v>2025</c:v>
                </c:pt>
                <c:pt idx="11">
                  <c:v>&gt;2025</c:v>
                </c:pt>
              </c:strCache>
            </c:strRef>
          </c:cat>
          <c:val>
            <c:numRef>
              <c:f>Grafico!$B$10:$M$10</c:f>
              <c:numCache>
                <c:formatCode>_-* #,##0_-;\-* #,##0_-;_-* "-"??_-;_-@_-</c:formatCode>
                <c:ptCount val="12"/>
                <c:pt idx="2">
                  <c:v>231.78928871236954</c:v>
                </c:pt>
                <c:pt idx="3">
                  <c:v>278.30187545934194</c:v>
                </c:pt>
                <c:pt idx="4">
                  <c:v>207.12572431206547</c:v>
                </c:pt>
                <c:pt idx="5">
                  <c:v>161.21326442594867</c:v>
                </c:pt>
                <c:pt idx="6">
                  <c:v>97.79600746783531</c:v>
                </c:pt>
                <c:pt idx="7">
                  <c:v>77.226015086046758</c:v>
                </c:pt>
                <c:pt idx="8">
                  <c:v>80.143230638509834</c:v>
                </c:pt>
                <c:pt idx="9">
                  <c:v>111.79333759124572</c:v>
                </c:pt>
                <c:pt idx="10">
                  <c:v>61.67032369503076</c:v>
                </c:pt>
                <c:pt idx="11">
                  <c:v>472.97251470160307</c:v>
                </c:pt>
              </c:numCache>
            </c:numRef>
          </c:val>
          <c:extLst>
            <c:ext xmlns:c16="http://schemas.microsoft.com/office/drawing/2014/chart" uri="{C3380CC4-5D6E-409C-BE32-E72D297353CC}">
              <c16:uniqueId val="{00000004-1C95-4D30-8B96-A5C8D8978BB2}"/>
            </c:ext>
          </c:extLst>
        </c:ser>
        <c:ser>
          <c:idx val="5"/>
          <c:order val="5"/>
          <c:tx>
            <c:strRef>
              <c:f>Grafico!$A$11</c:f>
              <c:strCache>
                <c:ptCount val="1"/>
                <c:pt idx="0">
                  <c:v>Ronda 1.4</c:v>
                </c:pt>
              </c:strCache>
            </c:strRef>
          </c:tx>
          <c:spPr>
            <a:solidFill>
              <a:srgbClr val="00B0F0"/>
            </a:solidFill>
            <a:ln w="25400">
              <a:noFill/>
            </a:ln>
            <a:effectLst/>
          </c:spPr>
          <c:invertIfNegative val="0"/>
          <c:cat>
            <c:strRef>
              <c:f>Grafico!$B$4:$M$4</c:f>
              <c:strCache>
                <c:ptCount val="12"/>
                <c:pt idx="0">
                  <c:v>2015</c:v>
                </c:pt>
                <c:pt idx="1">
                  <c:v>2016</c:v>
                </c:pt>
                <c:pt idx="2">
                  <c:v>2017</c:v>
                </c:pt>
                <c:pt idx="3">
                  <c:v>2018</c:v>
                </c:pt>
                <c:pt idx="4">
                  <c:v>2019</c:v>
                </c:pt>
                <c:pt idx="5">
                  <c:v>2020</c:v>
                </c:pt>
                <c:pt idx="6">
                  <c:v>2021</c:v>
                </c:pt>
                <c:pt idx="7">
                  <c:v>2022</c:v>
                </c:pt>
                <c:pt idx="8">
                  <c:v>2023</c:v>
                </c:pt>
                <c:pt idx="9">
                  <c:v>2024</c:v>
                </c:pt>
                <c:pt idx="10">
                  <c:v>2025</c:v>
                </c:pt>
                <c:pt idx="11">
                  <c:v>&gt;2025</c:v>
                </c:pt>
              </c:strCache>
            </c:strRef>
          </c:cat>
          <c:val>
            <c:numRef>
              <c:f>Grafico!$B$11:$M$11</c:f>
              <c:numCache>
                <c:formatCode>_-* #,##0_-;\-* #,##0_-;_-* "-"??_-;_-@_-</c:formatCode>
                <c:ptCount val="12"/>
                <c:pt idx="2">
                  <c:v>93.442969766760001</c:v>
                </c:pt>
                <c:pt idx="3">
                  <c:v>226.90304799962004</c:v>
                </c:pt>
                <c:pt idx="4">
                  <c:v>540.64901724139997</c:v>
                </c:pt>
                <c:pt idx="5">
                  <c:v>341.05745724139996</c:v>
                </c:pt>
                <c:pt idx="6">
                  <c:v>274.59276824139994</c:v>
                </c:pt>
                <c:pt idx="7">
                  <c:v>171.37885999998997</c:v>
                </c:pt>
                <c:pt idx="8">
                  <c:v>59.301857000009988</c:v>
                </c:pt>
                <c:pt idx="9">
                  <c:v>13.519500000000001</c:v>
                </c:pt>
                <c:pt idx="10">
                  <c:v>11.547089479990001</c:v>
                </c:pt>
                <c:pt idx="11">
                  <c:v>7.9360907600000008</c:v>
                </c:pt>
              </c:numCache>
            </c:numRef>
          </c:val>
          <c:extLst>
            <c:ext xmlns:c16="http://schemas.microsoft.com/office/drawing/2014/chart" uri="{C3380CC4-5D6E-409C-BE32-E72D297353CC}">
              <c16:uniqueId val="{00000005-1C95-4D30-8B96-A5C8D8978BB2}"/>
            </c:ext>
          </c:extLst>
        </c:ser>
        <c:ser>
          <c:idx val="6"/>
          <c:order val="6"/>
          <c:tx>
            <c:strRef>
              <c:f>Grafico!$A$12</c:f>
              <c:strCache>
                <c:ptCount val="1"/>
                <c:pt idx="0">
                  <c:v>Ronda 2.1</c:v>
                </c:pt>
              </c:strCache>
            </c:strRef>
          </c:tx>
          <c:spPr>
            <a:solidFill>
              <a:srgbClr val="C00000"/>
            </a:solidFill>
            <a:ln w="25400">
              <a:noFill/>
            </a:ln>
            <a:effectLst/>
          </c:spPr>
          <c:invertIfNegative val="0"/>
          <c:cat>
            <c:strRef>
              <c:f>Grafico!$B$4:$M$4</c:f>
              <c:strCache>
                <c:ptCount val="12"/>
                <c:pt idx="0">
                  <c:v>2015</c:v>
                </c:pt>
                <c:pt idx="1">
                  <c:v>2016</c:v>
                </c:pt>
                <c:pt idx="2">
                  <c:v>2017</c:v>
                </c:pt>
                <c:pt idx="3">
                  <c:v>2018</c:v>
                </c:pt>
                <c:pt idx="4">
                  <c:v>2019</c:v>
                </c:pt>
                <c:pt idx="5">
                  <c:v>2020</c:v>
                </c:pt>
                <c:pt idx="6">
                  <c:v>2021</c:v>
                </c:pt>
                <c:pt idx="7">
                  <c:v>2022</c:v>
                </c:pt>
                <c:pt idx="8">
                  <c:v>2023</c:v>
                </c:pt>
                <c:pt idx="9">
                  <c:v>2024</c:v>
                </c:pt>
                <c:pt idx="10">
                  <c:v>2025</c:v>
                </c:pt>
                <c:pt idx="11">
                  <c:v>&gt;2025</c:v>
                </c:pt>
              </c:strCache>
            </c:strRef>
          </c:cat>
          <c:val>
            <c:numRef>
              <c:f>Grafico!$B$12:$M$12</c:f>
              <c:numCache>
                <c:formatCode>_-* #,##0_-;\-* #,##0_-;_-* "-"??_-;_-@_-</c:formatCode>
                <c:ptCount val="12"/>
                <c:pt idx="2">
                  <c:v>18.851343252990006</c:v>
                </c:pt>
                <c:pt idx="3">
                  <c:v>104.89577832485399</c:v>
                </c:pt>
                <c:pt idx="4">
                  <c:v>302.08973327172356</c:v>
                </c:pt>
                <c:pt idx="5">
                  <c:v>252.64515191367909</c:v>
                </c:pt>
                <c:pt idx="6">
                  <c:v>106.76170295350391</c:v>
                </c:pt>
                <c:pt idx="7">
                  <c:v>108.67374649879662</c:v>
                </c:pt>
                <c:pt idx="8">
                  <c:v>161.58092652696899</c:v>
                </c:pt>
                <c:pt idx="9">
                  <c:v>349.56808609723396</c:v>
                </c:pt>
                <c:pt idx="10">
                  <c:v>51.231615690770006</c:v>
                </c:pt>
                <c:pt idx="11">
                  <c:v>0</c:v>
                </c:pt>
              </c:numCache>
            </c:numRef>
          </c:val>
          <c:extLst>
            <c:ext xmlns:c16="http://schemas.microsoft.com/office/drawing/2014/chart" uri="{C3380CC4-5D6E-409C-BE32-E72D297353CC}">
              <c16:uniqueId val="{00000006-1C95-4D30-8B96-A5C8D8978BB2}"/>
            </c:ext>
          </c:extLst>
        </c:ser>
        <c:ser>
          <c:idx val="7"/>
          <c:order val="7"/>
          <c:tx>
            <c:strRef>
              <c:f>Grafico!$A$13</c:f>
              <c:strCache>
                <c:ptCount val="1"/>
                <c:pt idx="0">
                  <c:v>Ronda 2.2</c:v>
                </c:pt>
              </c:strCache>
            </c:strRef>
          </c:tx>
          <c:spPr>
            <a:solidFill>
              <a:srgbClr val="FF0000"/>
            </a:solidFill>
            <a:ln w="25400">
              <a:noFill/>
            </a:ln>
            <a:effectLst/>
          </c:spPr>
          <c:invertIfNegative val="0"/>
          <c:cat>
            <c:strRef>
              <c:f>Grafico!$B$4:$M$4</c:f>
              <c:strCache>
                <c:ptCount val="12"/>
                <c:pt idx="0">
                  <c:v>2015</c:v>
                </c:pt>
                <c:pt idx="1">
                  <c:v>2016</c:v>
                </c:pt>
                <c:pt idx="2">
                  <c:v>2017</c:v>
                </c:pt>
                <c:pt idx="3">
                  <c:v>2018</c:v>
                </c:pt>
                <c:pt idx="4">
                  <c:v>2019</c:v>
                </c:pt>
                <c:pt idx="5">
                  <c:v>2020</c:v>
                </c:pt>
                <c:pt idx="6">
                  <c:v>2021</c:v>
                </c:pt>
                <c:pt idx="7">
                  <c:v>2022</c:v>
                </c:pt>
                <c:pt idx="8">
                  <c:v>2023</c:v>
                </c:pt>
                <c:pt idx="9">
                  <c:v>2024</c:v>
                </c:pt>
                <c:pt idx="10">
                  <c:v>2025</c:v>
                </c:pt>
                <c:pt idx="11">
                  <c:v>&gt;2025</c:v>
                </c:pt>
              </c:strCache>
            </c:strRef>
          </c:cat>
          <c:val>
            <c:numRef>
              <c:f>Grafico!$B$13:$M$13</c:f>
              <c:numCache>
                <c:formatCode>_-* #,##0_-;\-* #,##0_-;_-* "-"??_-;_-@_-</c:formatCode>
                <c:ptCount val="12"/>
                <c:pt idx="2">
                  <c:v>1.2897728451302</c:v>
                </c:pt>
                <c:pt idx="3">
                  <c:v>21.901786363420758</c:v>
                </c:pt>
                <c:pt idx="4">
                  <c:v>133.00916240260869</c:v>
                </c:pt>
                <c:pt idx="5">
                  <c:v>70.216314423755165</c:v>
                </c:pt>
                <c:pt idx="6">
                  <c:v>133.18356451282202</c:v>
                </c:pt>
                <c:pt idx="7">
                  <c:v>90.89402777857633</c:v>
                </c:pt>
                <c:pt idx="8">
                  <c:v>315.6516835368638</c:v>
                </c:pt>
                <c:pt idx="9">
                  <c:v>90.170046607234738</c:v>
                </c:pt>
                <c:pt idx="10">
                  <c:v>81.431761325556664</c:v>
                </c:pt>
                <c:pt idx="11">
                  <c:v>176.53031340186755</c:v>
                </c:pt>
              </c:numCache>
            </c:numRef>
          </c:val>
          <c:extLst>
            <c:ext xmlns:c16="http://schemas.microsoft.com/office/drawing/2014/chart" uri="{C3380CC4-5D6E-409C-BE32-E72D297353CC}">
              <c16:uniqueId val="{00000007-1C95-4D30-8B96-A5C8D8978BB2}"/>
            </c:ext>
          </c:extLst>
        </c:ser>
        <c:ser>
          <c:idx val="8"/>
          <c:order val="8"/>
          <c:tx>
            <c:strRef>
              <c:f>Grafico!$A$14</c:f>
              <c:strCache>
                <c:ptCount val="1"/>
                <c:pt idx="0">
                  <c:v>Ronda 2.3</c:v>
                </c:pt>
              </c:strCache>
            </c:strRef>
          </c:tx>
          <c:spPr>
            <a:solidFill>
              <a:schemeClr val="accent2">
                <a:lumMod val="60000"/>
                <a:lumOff val="40000"/>
              </a:schemeClr>
            </a:solidFill>
            <a:ln w="25400">
              <a:noFill/>
            </a:ln>
            <a:effectLst/>
          </c:spPr>
          <c:invertIfNegative val="0"/>
          <c:cat>
            <c:strRef>
              <c:f>Grafico!$B$4:$M$4</c:f>
              <c:strCache>
                <c:ptCount val="12"/>
                <c:pt idx="0">
                  <c:v>2015</c:v>
                </c:pt>
                <c:pt idx="1">
                  <c:v>2016</c:v>
                </c:pt>
                <c:pt idx="2">
                  <c:v>2017</c:v>
                </c:pt>
                <c:pt idx="3">
                  <c:v>2018</c:v>
                </c:pt>
                <c:pt idx="4">
                  <c:v>2019</c:v>
                </c:pt>
                <c:pt idx="5">
                  <c:v>2020</c:v>
                </c:pt>
                <c:pt idx="6">
                  <c:v>2021</c:v>
                </c:pt>
                <c:pt idx="7">
                  <c:v>2022</c:v>
                </c:pt>
                <c:pt idx="8">
                  <c:v>2023</c:v>
                </c:pt>
                <c:pt idx="9">
                  <c:v>2024</c:v>
                </c:pt>
                <c:pt idx="10">
                  <c:v>2025</c:v>
                </c:pt>
                <c:pt idx="11">
                  <c:v>&gt;2025</c:v>
                </c:pt>
              </c:strCache>
            </c:strRef>
          </c:cat>
          <c:val>
            <c:numRef>
              <c:f>Grafico!$B$14:$M$14</c:f>
              <c:numCache>
                <c:formatCode>_-* #,##0_-;\-* #,##0_-;_-* "-"??_-;_-@_-</c:formatCode>
                <c:ptCount val="12"/>
                <c:pt idx="2">
                  <c:v>0.72036659024569993</c:v>
                </c:pt>
                <c:pt idx="3">
                  <c:v>26.973730503927989</c:v>
                </c:pt>
                <c:pt idx="4">
                  <c:v>199.16091117778149</c:v>
                </c:pt>
                <c:pt idx="5">
                  <c:v>163.11185912968108</c:v>
                </c:pt>
                <c:pt idx="6">
                  <c:v>98.222902083650567</c:v>
                </c:pt>
                <c:pt idx="7">
                  <c:v>70.555297318071965</c:v>
                </c:pt>
                <c:pt idx="8">
                  <c:v>205.45897256682221</c:v>
                </c:pt>
                <c:pt idx="9">
                  <c:v>46.551290487381571</c:v>
                </c:pt>
                <c:pt idx="10">
                  <c:v>29.335395981856699</c:v>
                </c:pt>
                <c:pt idx="11">
                  <c:v>248.04306858333106</c:v>
                </c:pt>
              </c:numCache>
            </c:numRef>
          </c:val>
          <c:extLst>
            <c:ext xmlns:c16="http://schemas.microsoft.com/office/drawing/2014/chart" uri="{C3380CC4-5D6E-409C-BE32-E72D297353CC}">
              <c16:uniqueId val="{00000008-1C95-4D30-8B96-A5C8D8978BB2}"/>
            </c:ext>
          </c:extLst>
        </c:ser>
        <c:ser>
          <c:idx val="9"/>
          <c:order val="9"/>
          <c:tx>
            <c:strRef>
              <c:f>Grafico!$A$15</c:f>
              <c:strCache>
                <c:ptCount val="1"/>
                <c:pt idx="0">
                  <c:v>Ronda 2.4</c:v>
                </c:pt>
              </c:strCache>
            </c:strRef>
          </c:tx>
          <c:spPr>
            <a:solidFill>
              <a:schemeClr val="accent2">
                <a:lumMod val="20000"/>
                <a:lumOff val="80000"/>
              </a:schemeClr>
            </a:solidFill>
            <a:ln w="25400">
              <a:noFill/>
            </a:ln>
            <a:effectLst/>
          </c:spPr>
          <c:invertIfNegative val="0"/>
          <c:cat>
            <c:strRef>
              <c:f>Grafico!$B$4:$M$4</c:f>
              <c:strCache>
                <c:ptCount val="12"/>
                <c:pt idx="0">
                  <c:v>2015</c:v>
                </c:pt>
                <c:pt idx="1">
                  <c:v>2016</c:v>
                </c:pt>
                <c:pt idx="2">
                  <c:v>2017</c:v>
                </c:pt>
                <c:pt idx="3">
                  <c:v>2018</c:v>
                </c:pt>
                <c:pt idx="4">
                  <c:v>2019</c:v>
                </c:pt>
                <c:pt idx="5">
                  <c:v>2020</c:v>
                </c:pt>
                <c:pt idx="6">
                  <c:v>2021</c:v>
                </c:pt>
                <c:pt idx="7">
                  <c:v>2022</c:v>
                </c:pt>
                <c:pt idx="8">
                  <c:v>2023</c:v>
                </c:pt>
                <c:pt idx="9">
                  <c:v>2024</c:v>
                </c:pt>
                <c:pt idx="10">
                  <c:v>2025</c:v>
                </c:pt>
                <c:pt idx="11">
                  <c:v>&gt;2025</c:v>
                </c:pt>
              </c:strCache>
            </c:strRef>
          </c:cat>
          <c:val>
            <c:numRef>
              <c:f>Grafico!$B$15:$M$15</c:f>
              <c:numCache>
                <c:formatCode>_-* #,##0_-;\-* #,##0_-;_-* "-"??_-;_-@_-</c:formatCode>
                <c:ptCount val="12"/>
                <c:pt idx="3">
                  <c:v>139.64074750793242</c:v>
                </c:pt>
                <c:pt idx="4">
                  <c:v>270.26230642513866</c:v>
                </c:pt>
                <c:pt idx="5">
                  <c:v>477.46880719465986</c:v>
                </c:pt>
                <c:pt idx="6">
                  <c:v>870.64732626026387</c:v>
                </c:pt>
                <c:pt idx="7">
                  <c:v>397.45419627873758</c:v>
                </c:pt>
                <c:pt idx="8">
                  <c:v>110.40664342280999</c:v>
                </c:pt>
                <c:pt idx="9">
                  <c:v>39.69077599657998</c:v>
                </c:pt>
                <c:pt idx="10">
                  <c:v>80.136340901929984</c:v>
                </c:pt>
                <c:pt idx="11">
                  <c:v>20.056107377889997</c:v>
                </c:pt>
              </c:numCache>
            </c:numRef>
          </c:val>
          <c:extLst>
            <c:ext xmlns:c16="http://schemas.microsoft.com/office/drawing/2014/chart" uri="{C3380CC4-5D6E-409C-BE32-E72D297353CC}">
              <c16:uniqueId val="{00000009-1C95-4D30-8B96-A5C8D8978BB2}"/>
            </c:ext>
          </c:extLst>
        </c:ser>
        <c:ser>
          <c:idx val="10"/>
          <c:order val="10"/>
          <c:tx>
            <c:strRef>
              <c:f>Grafico!$A$16</c:f>
              <c:strCache>
                <c:ptCount val="1"/>
                <c:pt idx="0">
                  <c:v>Ronda 3.1</c:v>
                </c:pt>
              </c:strCache>
            </c:strRef>
          </c:tx>
          <c:spPr>
            <a:solidFill>
              <a:srgbClr val="FFFF00"/>
            </a:solidFill>
            <a:ln w="25400">
              <a:noFill/>
            </a:ln>
            <a:effectLst/>
          </c:spPr>
          <c:invertIfNegative val="0"/>
          <c:cat>
            <c:strRef>
              <c:f>Grafico!$B$4:$M$4</c:f>
              <c:strCache>
                <c:ptCount val="12"/>
                <c:pt idx="0">
                  <c:v>2015</c:v>
                </c:pt>
                <c:pt idx="1">
                  <c:v>2016</c:v>
                </c:pt>
                <c:pt idx="2">
                  <c:v>2017</c:v>
                </c:pt>
                <c:pt idx="3">
                  <c:v>2018</c:v>
                </c:pt>
                <c:pt idx="4">
                  <c:v>2019</c:v>
                </c:pt>
                <c:pt idx="5">
                  <c:v>2020</c:v>
                </c:pt>
                <c:pt idx="6">
                  <c:v>2021</c:v>
                </c:pt>
                <c:pt idx="7">
                  <c:v>2022</c:v>
                </c:pt>
                <c:pt idx="8">
                  <c:v>2023</c:v>
                </c:pt>
                <c:pt idx="9">
                  <c:v>2024</c:v>
                </c:pt>
                <c:pt idx="10">
                  <c:v>2025</c:v>
                </c:pt>
                <c:pt idx="11">
                  <c:v>&gt;2025</c:v>
                </c:pt>
              </c:strCache>
            </c:strRef>
          </c:cat>
          <c:val>
            <c:numRef>
              <c:f>Grafico!$B$16:$M$16</c:f>
              <c:numCache>
                <c:formatCode>_-* #,##0_-;\-* #,##0_-;_-* "-"??_-;_-@_-</c:formatCode>
                <c:ptCount val="12"/>
                <c:pt idx="3">
                  <c:v>37.690523950064104</c:v>
                </c:pt>
                <c:pt idx="4">
                  <c:v>166.18619003376696</c:v>
                </c:pt>
                <c:pt idx="5">
                  <c:v>148.01266639428476</c:v>
                </c:pt>
                <c:pt idx="6">
                  <c:v>238.988993945895</c:v>
                </c:pt>
                <c:pt idx="7">
                  <c:v>323.01666007441929</c:v>
                </c:pt>
                <c:pt idx="8">
                  <c:v>219.24330099388399</c:v>
                </c:pt>
                <c:pt idx="9">
                  <c:v>253.03249062088597</c:v>
                </c:pt>
                <c:pt idx="10">
                  <c:v>163.487530053087</c:v>
                </c:pt>
                <c:pt idx="11">
                  <c:v>2877.3123441089451</c:v>
                </c:pt>
              </c:numCache>
            </c:numRef>
          </c:val>
          <c:extLst>
            <c:ext xmlns:c16="http://schemas.microsoft.com/office/drawing/2014/chart" uri="{C3380CC4-5D6E-409C-BE32-E72D297353CC}">
              <c16:uniqueId val="{0000000A-1C95-4D30-8B96-A5C8D8978BB2}"/>
            </c:ext>
          </c:extLst>
        </c:ser>
        <c:dLbls>
          <c:showLegendKey val="0"/>
          <c:showVal val="0"/>
          <c:showCatName val="0"/>
          <c:showSerName val="0"/>
          <c:showPercent val="0"/>
          <c:showBubbleSize val="0"/>
        </c:dLbls>
        <c:gapWidth val="150"/>
        <c:overlap val="100"/>
        <c:axId val="918696656"/>
        <c:axId val="1575905840"/>
      </c:barChart>
      <c:lineChart>
        <c:grouping val="standard"/>
        <c:varyColors val="0"/>
        <c:ser>
          <c:idx val="11"/>
          <c:order val="11"/>
          <c:spPr>
            <a:ln w="28575" cap="rnd">
              <a:noFill/>
              <a:round/>
            </a:ln>
            <a:effectLst/>
          </c:spPr>
          <c:marker>
            <c:symbol val="none"/>
          </c:marker>
          <c:dLbls>
            <c:spPr>
              <a:noFill/>
              <a:ln>
                <a:noFill/>
              </a:ln>
              <a:effectLst/>
            </c:spPr>
            <c:txPr>
              <a:bodyPr rot="0" spcFirstLastPara="1" vertOverflow="ellipsis" vert="horz" wrap="square" anchor="ctr" anchorCtr="1"/>
              <a:lstStyle/>
              <a:p>
                <a:pPr>
                  <a:defRPr sz="3600" b="1" i="0" u="none" strike="noStrike" kern="1200" baseline="0">
                    <a:solidFill>
                      <a:schemeClr val="tx1">
                        <a:lumMod val="75000"/>
                        <a:lumOff val="25000"/>
                      </a:schemeClr>
                    </a:solidFill>
                    <a:latin typeface="Montserrat" panose="00000500000000000000" pitchFamily="2" charset="0"/>
                    <a:ea typeface="+mn-ea"/>
                    <a:cs typeface="+mn-cs"/>
                  </a:defRPr>
                </a:pPr>
                <a:endParaRPr lang="es-MX"/>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Grafico!$B$32:$AJ$32</c:f>
              <c:numCache>
                <c:formatCode>General</c:formatCode>
                <c:ptCount val="35"/>
              </c:numCache>
            </c:numRef>
          </c:cat>
          <c:val>
            <c:numRef>
              <c:f>Grafico!$B$17:$M$17</c:f>
              <c:numCache>
                <c:formatCode>_-* #,##0_-;\-* #,##0_-;_-* "-"??_-;_-@_-</c:formatCode>
                <c:ptCount val="12"/>
                <c:pt idx="0">
                  <c:v>4.8090853735270001</c:v>
                </c:pt>
                <c:pt idx="1">
                  <c:v>125.69897192559094</c:v>
                </c:pt>
                <c:pt idx="2">
                  <c:v>1072.3074977194656</c:v>
                </c:pt>
                <c:pt idx="3">
                  <c:v>2653.7925296383942</c:v>
                </c:pt>
                <c:pt idx="4">
                  <c:v>4541.8681527579629</c:v>
                </c:pt>
                <c:pt idx="5">
                  <c:v>4942.7103222406731</c:v>
                </c:pt>
                <c:pt idx="6">
                  <c:v>4427.174355000725</c:v>
                </c:pt>
                <c:pt idx="7">
                  <c:v>3880.5327243139814</c:v>
                </c:pt>
                <c:pt idx="8">
                  <c:v>4176.3321681285452</c:v>
                </c:pt>
                <c:pt idx="9">
                  <c:v>5321.2029963652885</c:v>
                </c:pt>
                <c:pt idx="10">
                  <c:v>4878.0949197838818</c:v>
                </c:pt>
                <c:pt idx="11">
                  <c:v>33450.085574830307</c:v>
                </c:pt>
              </c:numCache>
            </c:numRef>
          </c:val>
          <c:smooth val="0"/>
          <c:extLst>
            <c:ext xmlns:c16="http://schemas.microsoft.com/office/drawing/2014/chart" uri="{C3380CC4-5D6E-409C-BE32-E72D297353CC}">
              <c16:uniqueId val="{0000000B-1C95-4D30-8B96-A5C8D8978BB2}"/>
            </c:ext>
          </c:extLst>
        </c:ser>
        <c:dLbls>
          <c:showLegendKey val="0"/>
          <c:showVal val="0"/>
          <c:showCatName val="0"/>
          <c:showSerName val="0"/>
          <c:showPercent val="0"/>
          <c:showBubbleSize val="0"/>
        </c:dLbls>
        <c:marker val="1"/>
        <c:smooth val="0"/>
        <c:axId val="918696656"/>
        <c:axId val="1575905840"/>
      </c:lineChart>
      <c:catAx>
        <c:axId val="918696656"/>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3600" b="0" i="0" u="none" strike="noStrike" kern="1200" baseline="0">
                <a:solidFill>
                  <a:schemeClr val="tx1">
                    <a:lumMod val="65000"/>
                    <a:lumOff val="35000"/>
                  </a:schemeClr>
                </a:solidFill>
                <a:latin typeface="Montserrat" panose="00000500000000000000" pitchFamily="2" charset="0"/>
                <a:ea typeface="+mn-ea"/>
                <a:cs typeface="+mn-cs"/>
              </a:defRPr>
            </a:pPr>
            <a:endParaRPr lang="es-MX"/>
          </a:p>
        </c:txPr>
        <c:crossAx val="1575905840"/>
        <c:crosses val="autoZero"/>
        <c:auto val="1"/>
        <c:lblAlgn val="ctr"/>
        <c:lblOffset val="100"/>
        <c:noMultiLvlLbl val="0"/>
      </c:catAx>
      <c:valAx>
        <c:axId val="1575905840"/>
        <c:scaling>
          <c:orientation val="minMax"/>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3600" b="0" i="0" u="none" strike="noStrike" kern="1200" baseline="0">
                    <a:solidFill>
                      <a:schemeClr val="tx1">
                        <a:lumMod val="65000"/>
                        <a:lumOff val="35000"/>
                      </a:schemeClr>
                    </a:solidFill>
                    <a:latin typeface="Montserrat" panose="00000500000000000000" pitchFamily="2" charset="0"/>
                    <a:ea typeface="+mn-ea"/>
                    <a:cs typeface="+mn-cs"/>
                  </a:defRPr>
                </a:pPr>
                <a:r>
                  <a:rPr lang="es-MX"/>
                  <a:t>Millones de dólares</a:t>
                </a:r>
              </a:p>
            </c:rich>
          </c:tx>
          <c:overlay val="0"/>
          <c:spPr>
            <a:noFill/>
            <a:ln>
              <a:noFill/>
            </a:ln>
            <a:effectLst/>
          </c:spPr>
          <c:txPr>
            <a:bodyPr rot="-5400000" spcFirstLastPara="1" vertOverflow="ellipsis" vert="horz" wrap="square" anchor="ctr" anchorCtr="1"/>
            <a:lstStyle/>
            <a:p>
              <a:pPr>
                <a:defRPr sz="3600" b="0" i="0" u="none" strike="noStrike" kern="1200" baseline="0">
                  <a:solidFill>
                    <a:schemeClr val="tx1">
                      <a:lumMod val="65000"/>
                      <a:lumOff val="35000"/>
                    </a:schemeClr>
                  </a:solidFill>
                  <a:latin typeface="Montserrat" panose="00000500000000000000" pitchFamily="2" charset="0"/>
                  <a:ea typeface="+mn-ea"/>
                  <a:cs typeface="+mn-cs"/>
                </a:defRPr>
              </a:pPr>
              <a:endParaRPr lang="es-MX"/>
            </a:p>
          </c:txPr>
        </c:title>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3600" b="0" i="0" u="none" strike="noStrike" kern="1200" baseline="0">
                <a:solidFill>
                  <a:schemeClr val="tx1">
                    <a:lumMod val="65000"/>
                    <a:lumOff val="35000"/>
                  </a:schemeClr>
                </a:solidFill>
                <a:latin typeface="Montserrat" panose="00000500000000000000" pitchFamily="2" charset="0"/>
                <a:ea typeface="+mn-ea"/>
                <a:cs typeface="+mn-cs"/>
              </a:defRPr>
            </a:pPr>
            <a:endParaRPr lang="es-MX"/>
          </a:p>
        </c:txPr>
        <c:crossAx val="918696656"/>
        <c:crosses val="autoZero"/>
        <c:crossBetween val="between"/>
        <c:majorUnit val="2000"/>
      </c:valAx>
      <c:spPr>
        <a:noFill/>
        <a:ln>
          <a:noFill/>
        </a:ln>
        <a:effectLst/>
      </c:spPr>
    </c:plotArea>
    <c:legend>
      <c:legendPos val="b"/>
      <c:legendEntry>
        <c:idx val="11"/>
        <c:delete val="1"/>
      </c:legendEntry>
      <c:overlay val="0"/>
      <c:spPr>
        <a:noFill/>
        <a:ln>
          <a:noFill/>
        </a:ln>
        <a:effectLst/>
      </c:spPr>
      <c:txPr>
        <a:bodyPr rot="0" spcFirstLastPara="1" vertOverflow="ellipsis" vert="horz" wrap="square" anchor="ctr" anchorCtr="1"/>
        <a:lstStyle/>
        <a:p>
          <a:pPr>
            <a:defRPr sz="3600" b="0" i="0" u="none" strike="noStrike" kern="1200" baseline="0">
              <a:solidFill>
                <a:schemeClr val="tx1">
                  <a:lumMod val="65000"/>
                  <a:lumOff val="35000"/>
                </a:schemeClr>
              </a:solidFill>
              <a:latin typeface="Montserrat" panose="00000500000000000000" pitchFamily="2" charset="0"/>
              <a:ea typeface="+mn-ea"/>
              <a:cs typeface="+mn-cs"/>
            </a:defRPr>
          </a:pPr>
          <a:endParaRPr lang="es-MX"/>
        </a:p>
      </c:txPr>
    </c:legend>
    <c:plotVisOnly val="1"/>
    <c:dispBlanksAs val="zero"/>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3600">
          <a:latin typeface="Montserrat" panose="00000500000000000000" pitchFamily="2" charset="0"/>
        </a:defRPr>
      </a:pPr>
      <a:endParaRPr lang="es-MX"/>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Grafico!$A$6</c:f>
              <c:strCache>
                <c:ptCount val="1"/>
                <c:pt idx="0">
                  <c:v>Asociación</c:v>
                </c:pt>
              </c:strCache>
            </c:strRef>
          </c:tx>
          <c:spPr>
            <a:solidFill>
              <a:srgbClr val="00B050"/>
            </a:solidFill>
            <a:ln w="25400">
              <a:noFill/>
            </a:ln>
            <a:effectLst/>
          </c:spPr>
          <c:invertIfNegative val="0"/>
          <c:cat>
            <c:strRef>
              <c:f>Grafico!$B$4:$M$4</c:f>
              <c:strCache>
                <c:ptCount val="12"/>
                <c:pt idx="0">
                  <c:v>2015</c:v>
                </c:pt>
                <c:pt idx="1">
                  <c:v>2016</c:v>
                </c:pt>
                <c:pt idx="2">
                  <c:v>2017</c:v>
                </c:pt>
                <c:pt idx="3">
                  <c:v>2018</c:v>
                </c:pt>
                <c:pt idx="4">
                  <c:v>2019</c:v>
                </c:pt>
                <c:pt idx="5">
                  <c:v>2020</c:v>
                </c:pt>
                <c:pt idx="6">
                  <c:v>2021</c:v>
                </c:pt>
                <c:pt idx="7">
                  <c:v>2022</c:v>
                </c:pt>
                <c:pt idx="8">
                  <c:v>2023</c:v>
                </c:pt>
                <c:pt idx="9">
                  <c:v>2024</c:v>
                </c:pt>
                <c:pt idx="10">
                  <c:v>2025</c:v>
                </c:pt>
                <c:pt idx="11">
                  <c:v>&gt;2025</c:v>
                </c:pt>
              </c:strCache>
            </c:strRef>
          </c:cat>
          <c:val>
            <c:numRef>
              <c:f>Grafico!$B$6:$M$6</c:f>
              <c:numCache>
                <c:formatCode>_-* #,##0_-;\-* #,##0_-;_-* "-"??_-;_-@_-</c:formatCode>
                <c:ptCount val="12"/>
                <c:pt idx="2">
                  <c:v>50.876817070573097</c:v>
                </c:pt>
                <c:pt idx="3">
                  <c:v>289.39416649534974</c:v>
                </c:pt>
                <c:pt idx="4">
                  <c:v>241.2067640987247</c:v>
                </c:pt>
                <c:pt idx="5">
                  <c:v>284.3213607188614</c:v>
                </c:pt>
                <c:pt idx="6">
                  <c:v>127.79678247951703</c:v>
                </c:pt>
                <c:pt idx="7">
                  <c:v>103.900752130567</c:v>
                </c:pt>
                <c:pt idx="8">
                  <c:v>243.18323640519014</c:v>
                </c:pt>
                <c:pt idx="9">
                  <c:v>1001.4122258297766</c:v>
                </c:pt>
                <c:pt idx="10">
                  <c:v>1178.4005496324298</c:v>
                </c:pt>
                <c:pt idx="11">
                  <c:v>9707.2365812295211</c:v>
                </c:pt>
              </c:numCache>
            </c:numRef>
          </c:val>
          <c:extLst>
            <c:ext xmlns:c16="http://schemas.microsoft.com/office/drawing/2014/chart" uri="{C3380CC4-5D6E-409C-BE32-E72D297353CC}">
              <c16:uniqueId val="{00000000-37A3-45EB-9496-1F4613D91A21}"/>
            </c:ext>
          </c:extLst>
        </c:ser>
        <c:ser>
          <c:idx val="1"/>
          <c:order val="1"/>
          <c:tx>
            <c:strRef>
              <c:f>Grafico!$A$7</c:f>
              <c:strCache>
                <c:ptCount val="1"/>
                <c:pt idx="0">
                  <c:v>Migración</c:v>
                </c:pt>
              </c:strCache>
            </c:strRef>
          </c:tx>
          <c:spPr>
            <a:solidFill>
              <a:schemeClr val="accent6">
                <a:lumMod val="50000"/>
              </a:schemeClr>
            </a:solidFill>
            <a:ln w="25400">
              <a:noFill/>
            </a:ln>
            <a:effectLst/>
          </c:spPr>
          <c:invertIfNegative val="0"/>
          <c:cat>
            <c:strRef>
              <c:f>Grafico!$B$4:$M$4</c:f>
              <c:strCache>
                <c:ptCount val="12"/>
                <c:pt idx="0">
                  <c:v>2015</c:v>
                </c:pt>
                <c:pt idx="1">
                  <c:v>2016</c:v>
                </c:pt>
                <c:pt idx="2">
                  <c:v>2017</c:v>
                </c:pt>
                <c:pt idx="3">
                  <c:v>2018</c:v>
                </c:pt>
                <c:pt idx="4">
                  <c:v>2019</c:v>
                </c:pt>
                <c:pt idx="5">
                  <c:v>2020</c:v>
                </c:pt>
                <c:pt idx="6">
                  <c:v>2021</c:v>
                </c:pt>
                <c:pt idx="7">
                  <c:v>2022</c:v>
                </c:pt>
                <c:pt idx="8">
                  <c:v>2023</c:v>
                </c:pt>
                <c:pt idx="9">
                  <c:v>2024</c:v>
                </c:pt>
                <c:pt idx="10">
                  <c:v>2025</c:v>
                </c:pt>
                <c:pt idx="11">
                  <c:v>&gt;2025</c:v>
                </c:pt>
              </c:strCache>
            </c:strRef>
          </c:cat>
          <c:val>
            <c:numRef>
              <c:f>Grafico!$B$7:$M$7</c:f>
              <c:numCache>
                <c:formatCode>_-* #,##0_-;\-* #,##0_-;_-* "-"??_-;_-@_-</c:formatCode>
                <c:ptCount val="12"/>
                <c:pt idx="2">
                  <c:v>65.422133679481135</c:v>
                </c:pt>
                <c:pt idx="3">
                  <c:v>902.9209351922965</c:v>
                </c:pt>
                <c:pt idx="4">
                  <c:v>1195.818085113611</c:v>
                </c:pt>
                <c:pt idx="5">
                  <c:v>1655.6409414542525</c:v>
                </c:pt>
                <c:pt idx="6">
                  <c:v>1192.2426392168695</c:v>
                </c:pt>
                <c:pt idx="7">
                  <c:v>1133.9289520283671</c:v>
                </c:pt>
                <c:pt idx="8">
                  <c:v>912.12623182392224</c:v>
                </c:pt>
                <c:pt idx="9">
                  <c:v>1065.2938055807826</c:v>
                </c:pt>
                <c:pt idx="10">
                  <c:v>809.2212949897264</c:v>
                </c:pt>
                <c:pt idx="11">
                  <c:v>7108.1784441069103</c:v>
                </c:pt>
              </c:numCache>
            </c:numRef>
          </c:val>
          <c:extLst>
            <c:ext xmlns:c16="http://schemas.microsoft.com/office/drawing/2014/chart" uri="{C3380CC4-5D6E-409C-BE32-E72D297353CC}">
              <c16:uniqueId val="{00000001-37A3-45EB-9496-1F4613D91A21}"/>
            </c:ext>
          </c:extLst>
        </c:ser>
        <c:ser>
          <c:idx val="2"/>
          <c:order val="2"/>
          <c:tx>
            <c:strRef>
              <c:f>Grafico!$A$8</c:f>
              <c:strCache>
                <c:ptCount val="1"/>
                <c:pt idx="0">
                  <c:v>Ronda 1.1</c:v>
                </c:pt>
              </c:strCache>
            </c:strRef>
          </c:tx>
          <c:spPr>
            <a:solidFill>
              <a:schemeClr val="accent5">
                <a:lumMod val="20000"/>
                <a:lumOff val="80000"/>
              </a:schemeClr>
            </a:solidFill>
            <a:ln w="25400">
              <a:noFill/>
            </a:ln>
            <a:effectLst/>
          </c:spPr>
          <c:invertIfNegative val="0"/>
          <c:cat>
            <c:strRef>
              <c:f>Grafico!$B$4:$M$4</c:f>
              <c:strCache>
                <c:ptCount val="12"/>
                <c:pt idx="0">
                  <c:v>2015</c:v>
                </c:pt>
                <c:pt idx="1">
                  <c:v>2016</c:v>
                </c:pt>
                <c:pt idx="2">
                  <c:v>2017</c:v>
                </c:pt>
                <c:pt idx="3">
                  <c:v>2018</c:v>
                </c:pt>
                <c:pt idx="4">
                  <c:v>2019</c:v>
                </c:pt>
                <c:pt idx="5">
                  <c:v>2020</c:v>
                </c:pt>
                <c:pt idx="6">
                  <c:v>2021</c:v>
                </c:pt>
                <c:pt idx="7">
                  <c:v>2022</c:v>
                </c:pt>
                <c:pt idx="8">
                  <c:v>2023</c:v>
                </c:pt>
                <c:pt idx="9">
                  <c:v>2024</c:v>
                </c:pt>
                <c:pt idx="10">
                  <c:v>2025</c:v>
                </c:pt>
                <c:pt idx="11">
                  <c:v>&gt;2025</c:v>
                </c:pt>
              </c:strCache>
            </c:strRef>
          </c:cat>
          <c:val>
            <c:numRef>
              <c:f>Grafico!$B$8:$M$8</c:f>
              <c:numCache>
                <c:formatCode>_-* #,##0_-;\-* #,##0_-;_-* "-"??_-;_-@_-</c:formatCode>
                <c:ptCount val="12"/>
                <c:pt idx="0">
                  <c:v>4.57294395</c:v>
                </c:pt>
                <c:pt idx="1">
                  <c:v>16.790031851000002</c:v>
                </c:pt>
                <c:pt idx="2">
                  <c:v>76.428598691899978</c:v>
                </c:pt>
                <c:pt idx="3">
                  <c:v>155.04175263631285</c:v>
                </c:pt>
                <c:pt idx="4">
                  <c:v>236.68043873133317</c:v>
                </c:pt>
                <c:pt idx="5">
                  <c:v>6.7359557359562006</c:v>
                </c:pt>
                <c:pt idx="6">
                  <c:v>2.229012</c:v>
                </c:pt>
                <c:pt idx="8">
                  <c:v>22.5731866</c:v>
                </c:pt>
                <c:pt idx="9">
                  <c:v>616.56192367054996</c:v>
                </c:pt>
                <c:pt idx="10">
                  <c:v>518.16833133334001</c:v>
                </c:pt>
                <c:pt idx="11">
                  <c:v>3346.2361517101217</c:v>
                </c:pt>
              </c:numCache>
            </c:numRef>
          </c:val>
          <c:extLst>
            <c:ext xmlns:c16="http://schemas.microsoft.com/office/drawing/2014/chart" uri="{C3380CC4-5D6E-409C-BE32-E72D297353CC}">
              <c16:uniqueId val="{00000002-37A3-45EB-9496-1F4613D91A21}"/>
            </c:ext>
          </c:extLst>
        </c:ser>
        <c:ser>
          <c:idx val="3"/>
          <c:order val="3"/>
          <c:tx>
            <c:strRef>
              <c:f>Grafico!$A$9</c:f>
              <c:strCache>
                <c:ptCount val="1"/>
                <c:pt idx="0">
                  <c:v>Ronda 1.2</c:v>
                </c:pt>
              </c:strCache>
            </c:strRef>
          </c:tx>
          <c:spPr>
            <a:solidFill>
              <a:schemeClr val="accent5">
                <a:lumMod val="60000"/>
                <a:lumOff val="40000"/>
              </a:schemeClr>
            </a:solidFill>
            <a:ln w="25400">
              <a:noFill/>
            </a:ln>
            <a:effectLst/>
          </c:spPr>
          <c:invertIfNegative val="0"/>
          <c:cat>
            <c:strRef>
              <c:f>Grafico!$B$4:$M$4</c:f>
              <c:strCache>
                <c:ptCount val="12"/>
                <c:pt idx="0">
                  <c:v>2015</c:v>
                </c:pt>
                <c:pt idx="1">
                  <c:v>2016</c:v>
                </c:pt>
                <c:pt idx="2">
                  <c:v>2017</c:v>
                </c:pt>
                <c:pt idx="3">
                  <c:v>2018</c:v>
                </c:pt>
                <c:pt idx="4">
                  <c:v>2019</c:v>
                </c:pt>
                <c:pt idx="5">
                  <c:v>2020</c:v>
                </c:pt>
                <c:pt idx="6">
                  <c:v>2021</c:v>
                </c:pt>
                <c:pt idx="7">
                  <c:v>2022</c:v>
                </c:pt>
                <c:pt idx="8">
                  <c:v>2023</c:v>
                </c:pt>
                <c:pt idx="9">
                  <c:v>2024</c:v>
                </c:pt>
                <c:pt idx="10">
                  <c:v>2025</c:v>
                </c:pt>
                <c:pt idx="11">
                  <c:v>&gt;2025</c:v>
                </c:pt>
              </c:strCache>
            </c:strRef>
          </c:cat>
          <c:val>
            <c:numRef>
              <c:f>Grafico!$B$9:$M$9</c:f>
              <c:numCache>
                <c:formatCode>_-* #,##0_-;\-* #,##0_-;_-* "-"??_-;_-@_-</c:formatCode>
                <c:ptCount val="12"/>
                <c:pt idx="0">
                  <c:v>0.23614142352699999</c:v>
                </c:pt>
                <c:pt idx="1">
                  <c:v>108.90894007459093</c:v>
                </c:pt>
                <c:pt idx="2">
                  <c:v>533.4862071100157</c:v>
                </c:pt>
                <c:pt idx="3">
                  <c:v>470.12818520527395</c:v>
                </c:pt>
                <c:pt idx="4">
                  <c:v>1049.6798199498098</c:v>
                </c:pt>
                <c:pt idx="5">
                  <c:v>1382.2865436081952</c:v>
                </c:pt>
                <c:pt idx="6">
                  <c:v>1284.7126558389668</c:v>
                </c:pt>
                <c:pt idx="7">
                  <c:v>1403.5042171204088</c:v>
                </c:pt>
                <c:pt idx="8">
                  <c:v>1846.6628986135643</c:v>
                </c:pt>
                <c:pt idx="9">
                  <c:v>1733.6095138836185</c:v>
                </c:pt>
                <c:pt idx="10">
                  <c:v>1893.4646867001647</c:v>
                </c:pt>
                <c:pt idx="11">
                  <c:v>9485.5839588501203</c:v>
                </c:pt>
              </c:numCache>
            </c:numRef>
          </c:val>
          <c:extLst>
            <c:ext xmlns:c16="http://schemas.microsoft.com/office/drawing/2014/chart" uri="{C3380CC4-5D6E-409C-BE32-E72D297353CC}">
              <c16:uniqueId val="{00000003-37A3-45EB-9496-1F4613D91A21}"/>
            </c:ext>
          </c:extLst>
        </c:ser>
        <c:ser>
          <c:idx val="4"/>
          <c:order val="4"/>
          <c:tx>
            <c:strRef>
              <c:f>Grafico!$A$10</c:f>
              <c:strCache>
                <c:ptCount val="1"/>
                <c:pt idx="0">
                  <c:v>Ronda 1.3</c:v>
                </c:pt>
              </c:strCache>
            </c:strRef>
          </c:tx>
          <c:spPr>
            <a:solidFill>
              <a:schemeClr val="accent5">
                <a:lumMod val="50000"/>
              </a:schemeClr>
            </a:solidFill>
            <a:ln w="25400">
              <a:noFill/>
            </a:ln>
            <a:effectLst/>
          </c:spPr>
          <c:invertIfNegative val="0"/>
          <c:cat>
            <c:strRef>
              <c:f>Grafico!$B$4:$M$4</c:f>
              <c:strCache>
                <c:ptCount val="12"/>
                <c:pt idx="0">
                  <c:v>2015</c:v>
                </c:pt>
                <c:pt idx="1">
                  <c:v>2016</c:v>
                </c:pt>
                <c:pt idx="2">
                  <c:v>2017</c:v>
                </c:pt>
                <c:pt idx="3">
                  <c:v>2018</c:v>
                </c:pt>
                <c:pt idx="4">
                  <c:v>2019</c:v>
                </c:pt>
                <c:pt idx="5">
                  <c:v>2020</c:v>
                </c:pt>
                <c:pt idx="6">
                  <c:v>2021</c:v>
                </c:pt>
                <c:pt idx="7">
                  <c:v>2022</c:v>
                </c:pt>
                <c:pt idx="8">
                  <c:v>2023</c:v>
                </c:pt>
                <c:pt idx="9">
                  <c:v>2024</c:v>
                </c:pt>
                <c:pt idx="10">
                  <c:v>2025</c:v>
                </c:pt>
                <c:pt idx="11">
                  <c:v>&gt;2025</c:v>
                </c:pt>
              </c:strCache>
            </c:strRef>
          </c:cat>
          <c:val>
            <c:numRef>
              <c:f>Grafico!$B$10:$M$10</c:f>
              <c:numCache>
                <c:formatCode>_-* #,##0_-;\-* #,##0_-;_-* "-"??_-;_-@_-</c:formatCode>
                <c:ptCount val="12"/>
                <c:pt idx="2">
                  <c:v>231.78928871236954</c:v>
                </c:pt>
                <c:pt idx="3">
                  <c:v>278.30187545934194</c:v>
                </c:pt>
                <c:pt idx="4">
                  <c:v>207.12572431206547</c:v>
                </c:pt>
                <c:pt idx="5">
                  <c:v>161.21326442594867</c:v>
                </c:pt>
                <c:pt idx="6">
                  <c:v>97.79600746783531</c:v>
                </c:pt>
                <c:pt idx="7">
                  <c:v>77.226015086046758</c:v>
                </c:pt>
                <c:pt idx="8">
                  <c:v>80.143230638509834</c:v>
                </c:pt>
                <c:pt idx="9">
                  <c:v>111.79333759124572</c:v>
                </c:pt>
                <c:pt idx="10">
                  <c:v>61.67032369503076</c:v>
                </c:pt>
                <c:pt idx="11">
                  <c:v>472.97251470160307</c:v>
                </c:pt>
              </c:numCache>
            </c:numRef>
          </c:val>
          <c:extLst>
            <c:ext xmlns:c16="http://schemas.microsoft.com/office/drawing/2014/chart" uri="{C3380CC4-5D6E-409C-BE32-E72D297353CC}">
              <c16:uniqueId val="{00000004-37A3-45EB-9496-1F4613D91A21}"/>
            </c:ext>
          </c:extLst>
        </c:ser>
        <c:ser>
          <c:idx val="5"/>
          <c:order val="5"/>
          <c:tx>
            <c:strRef>
              <c:f>Grafico!$A$11</c:f>
              <c:strCache>
                <c:ptCount val="1"/>
                <c:pt idx="0">
                  <c:v>Ronda 1.4</c:v>
                </c:pt>
              </c:strCache>
            </c:strRef>
          </c:tx>
          <c:spPr>
            <a:solidFill>
              <a:srgbClr val="00B0F0"/>
            </a:solidFill>
            <a:ln w="25400">
              <a:noFill/>
            </a:ln>
            <a:effectLst/>
          </c:spPr>
          <c:invertIfNegative val="0"/>
          <c:cat>
            <c:strRef>
              <c:f>Grafico!$B$4:$M$4</c:f>
              <c:strCache>
                <c:ptCount val="12"/>
                <c:pt idx="0">
                  <c:v>2015</c:v>
                </c:pt>
                <c:pt idx="1">
                  <c:v>2016</c:v>
                </c:pt>
                <c:pt idx="2">
                  <c:v>2017</c:v>
                </c:pt>
                <c:pt idx="3">
                  <c:v>2018</c:v>
                </c:pt>
                <c:pt idx="4">
                  <c:v>2019</c:v>
                </c:pt>
                <c:pt idx="5">
                  <c:v>2020</c:v>
                </c:pt>
                <c:pt idx="6">
                  <c:v>2021</c:v>
                </c:pt>
                <c:pt idx="7">
                  <c:v>2022</c:v>
                </c:pt>
                <c:pt idx="8">
                  <c:v>2023</c:v>
                </c:pt>
                <c:pt idx="9">
                  <c:v>2024</c:v>
                </c:pt>
                <c:pt idx="10">
                  <c:v>2025</c:v>
                </c:pt>
                <c:pt idx="11">
                  <c:v>&gt;2025</c:v>
                </c:pt>
              </c:strCache>
            </c:strRef>
          </c:cat>
          <c:val>
            <c:numRef>
              <c:f>Grafico!$B$11:$M$11</c:f>
              <c:numCache>
                <c:formatCode>_-* #,##0_-;\-* #,##0_-;_-* "-"??_-;_-@_-</c:formatCode>
                <c:ptCount val="12"/>
                <c:pt idx="2">
                  <c:v>93.442969766760001</c:v>
                </c:pt>
                <c:pt idx="3">
                  <c:v>226.90304799962004</c:v>
                </c:pt>
                <c:pt idx="4">
                  <c:v>540.64901724139997</c:v>
                </c:pt>
                <c:pt idx="5">
                  <c:v>341.05745724139996</c:v>
                </c:pt>
                <c:pt idx="6">
                  <c:v>274.59276824139994</c:v>
                </c:pt>
                <c:pt idx="7">
                  <c:v>171.37885999998997</c:v>
                </c:pt>
                <c:pt idx="8">
                  <c:v>59.301857000009988</c:v>
                </c:pt>
                <c:pt idx="9">
                  <c:v>13.519500000000001</c:v>
                </c:pt>
                <c:pt idx="10">
                  <c:v>11.547089479990001</c:v>
                </c:pt>
                <c:pt idx="11">
                  <c:v>7.9360907600000008</c:v>
                </c:pt>
              </c:numCache>
            </c:numRef>
          </c:val>
          <c:extLst>
            <c:ext xmlns:c16="http://schemas.microsoft.com/office/drawing/2014/chart" uri="{C3380CC4-5D6E-409C-BE32-E72D297353CC}">
              <c16:uniqueId val="{00000005-37A3-45EB-9496-1F4613D91A21}"/>
            </c:ext>
          </c:extLst>
        </c:ser>
        <c:ser>
          <c:idx val="6"/>
          <c:order val="6"/>
          <c:tx>
            <c:strRef>
              <c:f>Grafico!$A$12</c:f>
              <c:strCache>
                <c:ptCount val="1"/>
                <c:pt idx="0">
                  <c:v>Ronda 2.1</c:v>
                </c:pt>
              </c:strCache>
            </c:strRef>
          </c:tx>
          <c:spPr>
            <a:solidFill>
              <a:srgbClr val="C00000"/>
            </a:solidFill>
            <a:ln w="25400">
              <a:noFill/>
            </a:ln>
            <a:effectLst/>
          </c:spPr>
          <c:invertIfNegative val="0"/>
          <c:cat>
            <c:strRef>
              <c:f>Grafico!$B$4:$M$4</c:f>
              <c:strCache>
                <c:ptCount val="12"/>
                <c:pt idx="0">
                  <c:v>2015</c:v>
                </c:pt>
                <c:pt idx="1">
                  <c:v>2016</c:v>
                </c:pt>
                <c:pt idx="2">
                  <c:v>2017</c:v>
                </c:pt>
                <c:pt idx="3">
                  <c:v>2018</c:v>
                </c:pt>
                <c:pt idx="4">
                  <c:v>2019</c:v>
                </c:pt>
                <c:pt idx="5">
                  <c:v>2020</c:v>
                </c:pt>
                <c:pt idx="6">
                  <c:v>2021</c:v>
                </c:pt>
                <c:pt idx="7">
                  <c:v>2022</c:v>
                </c:pt>
                <c:pt idx="8">
                  <c:v>2023</c:v>
                </c:pt>
                <c:pt idx="9">
                  <c:v>2024</c:v>
                </c:pt>
                <c:pt idx="10">
                  <c:v>2025</c:v>
                </c:pt>
                <c:pt idx="11">
                  <c:v>&gt;2025</c:v>
                </c:pt>
              </c:strCache>
            </c:strRef>
          </c:cat>
          <c:val>
            <c:numRef>
              <c:f>Grafico!$B$12:$M$12</c:f>
              <c:numCache>
                <c:formatCode>_-* #,##0_-;\-* #,##0_-;_-* "-"??_-;_-@_-</c:formatCode>
                <c:ptCount val="12"/>
                <c:pt idx="2">
                  <c:v>18.851343252990006</c:v>
                </c:pt>
                <c:pt idx="3">
                  <c:v>104.89577832485399</c:v>
                </c:pt>
                <c:pt idx="4">
                  <c:v>302.08973327172356</c:v>
                </c:pt>
                <c:pt idx="5">
                  <c:v>252.64515191367909</c:v>
                </c:pt>
                <c:pt idx="6">
                  <c:v>106.76170295350391</c:v>
                </c:pt>
                <c:pt idx="7">
                  <c:v>108.67374649879662</c:v>
                </c:pt>
                <c:pt idx="8">
                  <c:v>161.58092652696899</c:v>
                </c:pt>
                <c:pt idx="9">
                  <c:v>349.56808609723396</c:v>
                </c:pt>
                <c:pt idx="10">
                  <c:v>51.231615690770006</c:v>
                </c:pt>
                <c:pt idx="11">
                  <c:v>0</c:v>
                </c:pt>
              </c:numCache>
            </c:numRef>
          </c:val>
          <c:extLst>
            <c:ext xmlns:c16="http://schemas.microsoft.com/office/drawing/2014/chart" uri="{C3380CC4-5D6E-409C-BE32-E72D297353CC}">
              <c16:uniqueId val="{00000006-37A3-45EB-9496-1F4613D91A21}"/>
            </c:ext>
          </c:extLst>
        </c:ser>
        <c:ser>
          <c:idx val="7"/>
          <c:order val="7"/>
          <c:tx>
            <c:strRef>
              <c:f>Grafico!$A$13</c:f>
              <c:strCache>
                <c:ptCount val="1"/>
                <c:pt idx="0">
                  <c:v>Ronda 2.2</c:v>
                </c:pt>
              </c:strCache>
            </c:strRef>
          </c:tx>
          <c:spPr>
            <a:solidFill>
              <a:srgbClr val="FF0000"/>
            </a:solidFill>
            <a:ln w="25400">
              <a:noFill/>
            </a:ln>
            <a:effectLst/>
          </c:spPr>
          <c:invertIfNegative val="0"/>
          <c:cat>
            <c:strRef>
              <c:f>Grafico!$B$4:$M$4</c:f>
              <c:strCache>
                <c:ptCount val="12"/>
                <c:pt idx="0">
                  <c:v>2015</c:v>
                </c:pt>
                <c:pt idx="1">
                  <c:v>2016</c:v>
                </c:pt>
                <c:pt idx="2">
                  <c:v>2017</c:v>
                </c:pt>
                <c:pt idx="3">
                  <c:v>2018</c:v>
                </c:pt>
                <c:pt idx="4">
                  <c:v>2019</c:v>
                </c:pt>
                <c:pt idx="5">
                  <c:v>2020</c:v>
                </c:pt>
                <c:pt idx="6">
                  <c:v>2021</c:v>
                </c:pt>
                <c:pt idx="7">
                  <c:v>2022</c:v>
                </c:pt>
                <c:pt idx="8">
                  <c:v>2023</c:v>
                </c:pt>
                <c:pt idx="9">
                  <c:v>2024</c:v>
                </c:pt>
                <c:pt idx="10">
                  <c:v>2025</c:v>
                </c:pt>
                <c:pt idx="11">
                  <c:v>&gt;2025</c:v>
                </c:pt>
              </c:strCache>
            </c:strRef>
          </c:cat>
          <c:val>
            <c:numRef>
              <c:f>Grafico!$B$13:$M$13</c:f>
              <c:numCache>
                <c:formatCode>_-* #,##0_-;\-* #,##0_-;_-* "-"??_-;_-@_-</c:formatCode>
                <c:ptCount val="12"/>
                <c:pt idx="2">
                  <c:v>1.2897728451302</c:v>
                </c:pt>
                <c:pt idx="3">
                  <c:v>21.901786363420758</c:v>
                </c:pt>
                <c:pt idx="4">
                  <c:v>133.00916240260869</c:v>
                </c:pt>
                <c:pt idx="5">
                  <c:v>70.216314423755165</c:v>
                </c:pt>
                <c:pt idx="6">
                  <c:v>133.18356451282202</c:v>
                </c:pt>
                <c:pt idx="7">
                  <c:v>90.89402777857633</c:v>
                </c:pt>
                <c:pt idx="8">
                  <c:v>315.6516835368638</c:v>
                </c:pt>
                <c:pt idx="9">
                  <c:v>90.170046607234738</c:v>
                </c:pt>
                <c:pt idx="10">
                  <c:v>81.431761325556664</c:v>
                </c:pt>
                <c:pt idx="11">
                  <c:v>176.53031340186755</c:v>
                </c:pt>
              </c:numCache>
            </c:numRef>
          </c:val>
          <c:extLst>
            <c:ext xmlns:c16="http://schemas.microsoft.com/office/drawing/2014/chart" uri="{C3380CC4-5D6E-409C-BE32-E72D297353CC}">
              <c16:uniqueId val="{00000007-37A3-45EB-9496-1F4613D91A21}"/>
            </c:ext>
          </c:extLst>
        </c:ser>
        <c:ser>
          <c:idx val="8"/>
          <c:order val="8"/>
          <c:tx>
            <c:strRef>
              <c:f>Grafico!$A$14</c:f>
              <c:strCache>
                <c:ptCount val="1"/>
                <c:pt idx="0">
                  <c:v>Ronda 2.3</c:v>
                </c:pt>
              </c:strCache>
            </c:strRef>
          </c:tx>
          <c:spPr>
            <a:solidFill>
              <a:schemeClr val="accent2">
                <a:lumMod val="60000"/>
                <a:lumOff val="40000"/>
              </a:schemeClr>
            </a:solidFill>
            <a:ln w="25400">
              <a:noFill/>
            </a:ln>
            <a:effectLst/>
          </c:spPr>
          <c:invertIfNegative val="0"/>
          <c:cat>
            <c:strRef>
              <c:f>Grafico!$B$4:$M$4</c:f>
              <c:strCache>
                <c:ptCount val="12"/>
                <c:pt idx="0">
                  <c:v>2015</c:v>
                </c:pt>
                <c:pt idx="1">
                  <c:v>2016</c:v>
                </c:pt>
                <c:pt idx="2">
                  <c:v>2017</c:v>
                </c:pt>
                <c:pt idx="3">
                  <c:v>2018</c:v>
                </c:pt>
                <c:pt idx="4">
                  <c:v>2019</c:v>
                </c:pt>
                <c:pt idx="5">
                  <c:v>2020</c:v>
                </c:pt>
                <c:pt idx="6">
                  <c:v>2021</c:v>
                </c:pt>
                <c:pt idx="7">
                  <c:v>2022</c:v>
                </c:pt>
                <c:pt idx="8">
                  <c:v>2023</c:v>
                </c:pt>
                <c:pt idx="9">
                  <c:v>2024</c:v>
                </c:pt>
                <c:pt idx="10">
                  <c:v>2025</c:v>
                </c:pt>
                <c:pt idx="11">
                  <c:v>&gt;2025</c:v>
                </c:pt>
              </c:strCache>
            </c:strRef>
          </c:cat>
          <c:val>
            <c:numRef>
              <c:f>Grafico!$B$14:$M$14</c:f>
              <c:numCache>
                <c:formatCode>_-* #,##0_-;\-* #,##0_-;_-* "-"??_-;_-@_-</c:formatCode>
                <c:ptCount val="12"/>
                <c:pt idx="2">
                  <c:v>0.72036659024569993</c:v>
                </c:pt>
                <c:pt idx="3">
                  <c:v>26.973730503927989</c:v>
                </c:pt>
                <c:pt idx="4">
                  <c:v>199.16091117778149</c:v>
                </c:pt>
                <c:pt idx="5">
                  <c:v>163.11185912968108</c:v>
                </c:pt>
                <c:pt idx="6">
                  <c:v>98.222902083650567</c:v>
                </c:pt>
                <c:pt idx="7">
                  <c:v>70.555297318071965</c:v>
                </c:pt>
                <c:pt idx="8">
                  <c:v>205.45897256682221</c:v>
                </c:pt>
                <c:pt idx="9">
                  <c:v>46.551290487381571</c:v>
                </c:pt>
                <c:pt idx="10">
                  <c:v>29.335395981856699</c:v>
                </c:pt>
                <c:pt idx="11">
                  <c:v>248.04306858333106</c:v>
                </c:pt>
              </c:numCache>
            </c:numRef>
          </c:val>
          <c:extLst>
            <c:ext xmlns:c16="http://schemas.microsoft.com/office/drawing/2014/chart" uri="{C3380CC4-5D6E-409C-BE32-E72D297353CC}">
              <c16:uniqueId val="{00000008-37A3-45EB-9496-1F4613D91A21}"/>
            </c:ext>
          </c:extLst>
        </c:ser>
        <c:ser>
          <c:idx val="9"/>
          <c:order val="9"/>
          <c:tx>
            <c:strRef>
              <c:f>Grafico!$A$15</c:f>
              <c:strCache>
                <c:ptCount val="1"/>
                <c:pt idx="0">
                  <c:v>Ronda 2.4</c:v>
                </c:pt>
              </c:strCache>
            </c:strRef>
          </c:tx>
          <c:spPr>
            <a:solidFill>
              <a:schemeClr val="accent2">
                <a:lumMod val="20000"/>
                <a:lumOff val="80000"/>
              </a:schemeClr>
            </a:solidFill>
            <a:ln w="25400">
              <a:noFill/>
            </a:ln>
            <a:effectLst/>
          </c:spPr>
          <c:invertIfNegative val="0"/>
          <c:cat>
            <c:strRef>
              <c:f>Grafico!$B$4:$M$4</c:f>
              <c:strCache>
                <c:ptCount val="12"/>
                <c:pt idx="0">
                  <c:v>2015</c:v>
                </c:pt>
                <c:pt idx="1">
                  <c:v>2016</c:v>
                </c:pt>
                <c:pt idx="2">
                  <c:v>2017</c:v>
                </c:pt>
                <c:pt idx="3">
                  <c:v>2018</c:v>
                </c:pt>
                <c:pt idx="4">
                  <c:v>2019</c:v>
                </c:pt>
                <c:pt idx="5">
                  <c:v>2020</c:v>
                </c:pt>
                <c:pt idx="6">
                  <c:v>2021</c:v>
                </c:pt>
                <c:pt idx="7">
                  <c:v>2022</c:v>
                </c:pt>
                <c:pt idx="8">
                  <c:v>2023</c:v>
                </c:pt>
                <c:pt idx="9">
                  <c:v>2024</c:v>
                </c:pt>
                <c:pt idx="10">
                  <c:v>2025</c:v>
                </c:pt>
                <c:pt idx="11">
                  <c:v>&gt;2025</c:v>
                </c:pt>
              </c:strCache>
            </c:strRef>
          </c:cat>
          <c:val>
            <c:numRef>
              <c:f>Grafico!$B$15:$M$15</c:f>
              <c:numCache>
                <c:formatCode>_-* #,##0_-;\-* #,##0_-;_-* "-"??_-;_-@_-</c:formatCode>
                <c:ptCount val="12"/>
                <c:pt idx="3">
                  <c:v>139.64074750793242</c:v>
                </c:pt>
                <c:pt idx="4">
                  <c:v>270.26230642513866</c:v>
                </c:pt>
                <c:pt idx="5">
                  <c:v>477.46880719465986</c:v>
                </c:pt>
                <c:pt idx="6">
                  <c:v>870.64732626026387</c:v>
                </c:pt>
                <c:pt idx="7">
                  <c:v>397.45419627873758</c:v>
                </c:pt>
                <c:pt idx="8">
                  <c:v>110.40664342280999</c:v>
                </c:pt>
                <c:pt idx="9">
                  <c:v>39.69077599657998</c:v>
                </c:pt>
                <c:pt idx="10">
                  <c:v>80.136340901929984</c:v>
                </c:pt>
                <c:pt idx="11">
                  <c:v>20.056107377889997</c:v>
                </c:pt>
              </c:numCache>
            </c:numRef>
          </c:val>
          <c:extLst>
            <c:ext xmlns:c16="http://schemas.microsoft.com/office/drawing/2014/chart" uri="{C3380CC4-5D6E-409C-BE32-E72D297353CC}">
              <c16:uniqueId val="{00000009-37A3-45EB-9496-1F4613D91A21}"/>
            </c:ext>
          </c:extLst>
        </c:ser>
        <c:ser>
          <c:idx val="10"/>
          <c:order val="10"/>
          <c:tx>
            <c:strRef>
              <c:f>Grafico!$A$16</c:f>
              <c:strCache>
                <c:ptCount val="1"/>
                <c:pt idx="0">
                  <c:v>Ronda 3.1</c:v>
                </c:pt>
              </c:strCache>
            </c:strRef>
          </c:tx>
          <c:spPr>
            <a:solidFill>
              <a:srgbClr val="FFFF00"/>
            </a:solidFill>
            <a:ln w="25400">
              <a:noFill/>
            </a:ln>
            <a:effectLst/>
          </c:spPr>
          <c:invertIfNegative val="0"/>
          <c:cat>
            <c:strRef>
              <c:f>Grafico!$B$4:$M$4</c:f>
              <c:strCache>
                <c:ptCount val="12"/>
                <c:pt idx="0">
                  <c:v>2015</c:v>
                </c:pt>
                <c:pt idx="1">
                  <c:v>2016</c:v>
                </c:pt>
                <c:pt idx="2">
                  <c:v>2017</c:v>
                </c:pt>
                <c:pt idx="3">
                  <c:v>2018</c:v>
                </c:pt>
                <c:pt idx="4">
                  <c:v>2019</c:v>
                </c:pt>
                <c:pt idx="5">
                  <c:v>2020</c:v>
                </c:pt>
                <c:pt idx="6">
                  <c:v>2021</c:v>
                </c:pt>
                <c:pt idx="7">
                  <c:v>2022</c:v>
                </c:pt>
                <c:pt idx="8">
                  <c:v>2023</c:v>
                </c:pt>
                <c:pt idx="9">
                  <c:v>2024</c:v>
                </c:pt>
                <c:pt idx="10">
                  <c:v>2025</c:v>
                </c:pt>
                <c:pt idx="11">
                  <c:v>&gt;2025</c:v>
                </c:pt>
              </c:strCache>
            </c:strRef>
          </c:cat>
          <c:val>
            <c:numRef>
              <c:f>Grafico!$B$16:$M$16</c:f>
              <c:numCache>
                <c:formatCode>_-* #,##0_-;\-* #,##0_-;_-* "-"??_-;_-@_-</c:formatCode>
                <c:ptCount val="12"/>
                <c:pt idx="3">
                  <c:v>37.690523950064104</c:v>
                </c:pt>
                <c:pt idx="4">
                  <c:v>166.18619003376696</c:v>
                </c:pt>
                <c:pt idx="5">
                  <c:v>148.01266639428476</c:v>
                </c:pt>
                <c:pt idx="6">
                  <c:v>238.988993945895</c:v>
                </c:pt>
                <c:pt idx="7">
                  <c:v>323.01666007441929</c:v>
                </c:pt>
                <c:pt idx="8">
                  <c:v>219.24330099388399</c:v>
                </c:pt>
                <c:pt idx="9">
                  <c:v>253.03249062088597</c:v>
                </c:pt>
                <c:pt idx="10">
                  <c:v>163.487530053087</c:v>
                </c:pt>
                <c:pt idx="11">
                  <c:v>2877.3123441089451</c:v>
                </c:pt>
              </c:numCache>
            </c:numRef>
          </c:val>
          <c:extLst>
            <c:ext xmlns:c16="http://schemas.microsoft.com/office/drawing/2014/chart" uri="{C3380CC4-5D6E-409C-BE32-E72D297353CC}">
              <c16:uniqueId val="{0000000A-37A3-45EB-9496-1F4613D91A21}"/>
            </c:ext>
          </c:extLst>
        </c:ser>
        <c:dLbls>
          <c:showLegendKey val="0"/>
          <c:showVal val="0"/>
          <c:showCatName val="0"/>
          <c:showSerName val="0"/>
          <c:showPercent val="0"/>
          <c:showBubbleSize val="0"/>
        </c:dLbls>
        <c:gapWidth val="150"/>
        <c:overlap val="100"/>
        <c:axId val="918696656"/>
        <c:axId val="1575905840"/>
      </c:barChart>
      <c:lineChart>
        <c:grouping val="standard"/>
        <c:varyColors val="0"/>
        <c:ser>
          <c:idx val="11"/>
          <c:order val="11"/>
          <c:spPr>
            <a:ln w="28575" cap="rnd">
              <a:noFill/>
              <a:round/>
            </a:ln>
            <a:effectLst/>
          </c:spPr>
          <c:marker>
            <c:symbol val="none"/>
          </c:marker>
          <c:dLbls>
            <c:spPr>
              <a:noFill/>
              <a:ln>
                <a:noFill/>
              </a:ln>
              <a:effectLst/>
            </c:spPr>
            <c:txPr>
              <a:bodyPr rot="0" spcFirstLastPara="1" vertOverflow="ellipsis" vert="horz" wrap="square" anchor="ctr" anchorCtr="1"/>
              <a:lstStyle/>
              <a:p>
                <a:pPr>
                  <a:defRPr sz="3600" b="1" i="0" u="none" strike="noStrike" kern="1200" baseline="0">
                    <a:solidFill>
                      <a:schemeClr val="tx1">
                        <a:lumMod val="75000"/>
                        <a:lumOff val="25000"/>
                      </a:schemeClr>
                    </a:solidFill>
                    <a:latin typeface="Montserrat" panose="00000500000000000000" pitchFamily="2" charset="0"/>
                    <a:ea typeface="+mn-ea"/>
                    <a:cs typeface="+mn-cs"/>
                  </a:defRPr>
                </a:pPr>
                <a:endParaRPr lang="es-MX"/>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Grafico!$B$32:$AJ$32</c:f>
              <c:numCache>
                <c:formatCode>General</c:formatCode>
                <c:ptCount val="35"/>
              </c:numCache>
            </c:numRef>
          </c:cat>
          <c:val>
            <c:numRef>
              <c:f>Grafico!$B$17:$M$17</c:f>
              <c:numCache>
                <c:formatCode>_-* #,##0_-;\-* #,##0_-;_-* "-"??_-;_-@_-</c:formatCode>
                <c:ptCount val="12"/>
                <c:pt idx="0">
                  <c:v>4.8090853735270001</c:v>
                </c:pt>
                <c:pt idx="1">
                  <c:v>125.69897192559094</c:v>
                </c:pt>
                <c:pt idx="2">
                  <c:v>1072.3074977194656</c:v>
                </c:pt>
                <c:pt idx="3">
                  <c:v>2653.7925296383942</c:v>
                </c:pt>
                <c:pt idx="4">
                  <c:v>4541.8681527579629</c:v>
                </c:pt>
                <c:pt idx="5">
                  <c:v>4942.7103222406731</c:v>
                </c:pt>
                <c:pt idx="6">
                  <c:v>4427.174355000725</c:v>
                </c:pt>
                <c:pt idx="7">
                  <c:v>3880.5327243139814</c:v>
                </c:pt>
                <c:pt idx="8">
                  <c:v>4176.3321681285452</c:v>
                </c:pt>
                <c:pt idx="9">
                  <c:v>5321.2029963652885</c:v>
                </c:pt>
                <c:pt idx="10">
                  <c:v>4878.0949197838818</c:v>
                </c:pt>
                <c:pt idx="11">
                  <c:v>33450.085574830307</c:v>
                </c:pt>
              </c:numCache>
            </c:numRef>
          </c:val>
          <c:smooth val="0"/>
          <c:extLst>
            <c:ext xmlns:c16="http://schemas.microsoft.com/office/drawing/2014/chart" uri="{C3380CC4-5D6E-409C-BE32-E72D297353CC}">
              <c16:uniqueId val="{0000000B-37A3-45EB-9496-1F4613D91A21}"/>
            </c:ext>
          </c:extLst>
        </c:ser>
        <c:dLbls>
          <c:showLegendKey val="0"/>
          <c:showVal val="0"/>
          <c:showCatName val="0"/>
          <c:showSerName val="0"/>
          <c:showPercent val="0"/>
          <c:showBubbleSize val="0"/>
        </c:dLbls>
        <c:marker val="1"/>
        <c:smooth val="0"/>
        <c:axId val="918696656"/>
        <c:axId val="1575905840"/>
      </c:lineChart>
      <c:catAx>
        <c:axId val="918696656"/>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3600" b="0" i="0" u="none" strike="noStrike" kern="1200" baseline="0">
                <a:solidFill>
                  <a:schemeClr val="tx1">
                    <a:lumMod val="65000"/>
                    <a:lumOff val="35000"/>
                  </a:schemeClr>
                </a:solidFill>
                <a:latin typeface="Montserrat" panose="00000500000000000000" pitchFamily="2" charset="0"/>
                <a:ea typeface="+mn-ea"/>
                <a:cs typeface="+mn-cs"/>
              </a:defRPr>
            </a:pPr>
            <a:endParaRPr lang="es-MX"/>
          </a:p>
        </c:txPr>
        <c:crossAx val="1575905840"/>
        <c:crosses val="autoZero"/>
        <c:auto val="1"/>
        <c:lblAlgn val="ctr"/>
        <c:lblOffset val="100"/>
        <c:noMultiLvlLbl val="0"/>
      </c:catAx>
      <c:valAx>
        <c:axId val="1575905840"/>
        <c:scaling>
          <c:orientation val="minMax"/>
          <c:max val="16000"/>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3600" b="0" i="0" u="none" strike="noStrike" kern="1200" baseline="0">
                    <a:solidFill>
                      <a:schemeClr val="tx1">
                        <a:lumMod val="65000"/>
                        <a:lumOff val="35000"/>
                      </a:schemeClr>
                    </a:solidFill>
                    <a:latin typeface="Montserrat" panose="00000500000000000000" pitchFamily="2" charset="0"/>
                    <a:ea typeface="+mn-ea"/>
                    <a:cs typeface="+mn-cs"/>
                  </a:defRPr>
                </a:pPr>
                <a:r>
                  <a:rPr lang="es-MX"/>
                  <a:t>Millones de dólares</a:t>
                </a:r>
              </a:p>
            </c:rich>
          </c:tx>
          <c:overlay val="0"/>
          <c:spPr>
            <a:noFill/>
            <a:ln>
              <a:noFill/>
            </a:ln>
            <a:effectLst/>
          </c:spPr>
          <c:txPr>
            <a:bodyPr rot="-5400000" spcFirstLastPara="1" vertOverflow="ellipsis" vert="horz" wrap="square" anchor="ctr" anchorCtr="1"/>
            <a:lstStyle/>
            <a:p>
              <a:pPr>
                <a:defRPr sz="3600" b="0" i="0" u="none" strike="noStrike" kern="1200" baseline="0">
                  <a:solidFill>
                    <a:schemeClr val="tx1">
                      <a:lumMod val="65000"/>
                      <a:lumOff val="35000"/>
                    </a:schemeClr>
                  </a:solidFill>
                  <a:latin typeface="Montserrat" panose="00000500000000000000" pitchFamily="2" charset="0"/>
                  <a:ea typeface="+mn-ea"/>
                  <a:cs typeface="+mn-cs"/>
                </a:defRPr>
              </a:pPr>
              <a:endParaRPr lang="es-MX"/>
            </a:p>
          </c:txPr>
        </c:title>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3600" b="0" i="0" u="none" strike="noStrike" kern="1200" baseline="0">
                <a:solidFill>
                  <a:schemeClr val="tx1">
                    <a:lumMod val="65000"/>
                    <a:lumOff val="35000"/>
                  </a:schemeClr>
                </a:solidFill>
                <a:latin typeface="Montserrat" panose="00000500000000000000" pitchFamily="2" charset="0"/>
                <a:ea typeface="+mn-ea"/>
                <a:cs typeface="+mn-cs"/>
              </a:defRPr>
            </a:pPr>
            <a:endParaRPr lang="es-MX"/>
          </a:p>
        </c:txPr>
        <c:crossAx val="918696656"/>
        <c:crosses val="autoZero"/>
        <c:crossBetween val="between"/>
      </c:valAx>
      <c:spPr>
        <a:noFill/>
        <a:ln>
          <a:noFill/>
        </a:ln>
        <a:effectLst/>
      </c:spPr>
    </c:plotArea>
    <c:legend>
      <c:legendPos val="b"/>
      <c:legendEntry>
        <c:idx val="11"/>
        <c:delete val="1"/>
      </c:legendEntry>
      <c:overlay val="0"/>
      <c:spPr>
        <a:noFill/>
        <a:ln>
          <a:noFill/>
        </a:ln>
        <a:effectLst/>
      </c:spPr>
      <c:txPr>
        <a:bodyPr rot="0" spcFirstLastPara="1" vertOverflow="ellipsis" vert="horz" wrap="square" anchor="ctr" anchorCtr="1"/>
        <a:lstStyle/>
        <a:p>
          <a:pPr>
            <a:defRPr sz="3600" b="0" i="0" u="none" strike="noStrike" kern="1200" baseline="0">
              <a:solidFill>
                <a:schemeClr val="tx1">
                  <a:lumMod val="65000"/>
                  <a:lumOff val="35000"/>
                </a:schemeClr>
              </a:solidFill>
              <a:latin typeface="Montserrat" panose="00000500000000000000" pitchFamily="2" charset="0"/>
              <a:ea typeface="+mn-ea"/>
              <a:cs typeface="+mn-cs"/>
            </a:defRPr>
          </a:pPr>
          <a:endParaRPr lang="es-MX"/>
        </a:p>
      </c:txPr>
    </c:legend>
    <c:plotVisOnly val="1"/>
    <c:dispBlanksAs val="zero"/>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3600">
          <a:latin typeface="Montserrat" panose="00000500000000000000" pitchFamily="2" charset="0"/>
        </a:defRPr>
      </a:pPr>
      <a:endParaRPr lang="es-MX"/>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1</xdr:col>
      <xdr:colOff>0</xdr:colOff>
      <xdr:row>5</xdr:row>
      <xdr:rowOff>0</xdr:rowOff>
    </xdr:from>
    <xdr:to>
      <xdr:col>17</xdr:col>
      <xdr:colOff>1936750</xdr:colOff>
      <xdr:row>44</xdr:row>
      <xdr:rowOff>266700</xdr:rowOff>
    </xdr:to>
    <xdr:graphicFrame macro="">
      <xdr:nvGraphicFramePr>
        <xdr:cNvPr id="5" name="Gráfico 4">
          <a:extLst>
            <a:ext uri="{FF2B5EF4-FFF2-40B4-BE49-F238E27FC236}">
              <a16:creationId xmlns:a16="http://schemas.microsoft.com/office/drawing/2014/main" id="{7F69E4AA-15D2-41D4-A45B-191DDB3F833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2</xdr:col>
      <xdr:colOff>112600</xdr:colOff>
      <xdr:row>0</xdr:row>
      <xdr:rowOff>153206</xdr:rowOff>
    </xdr:from>
    <xdr:to>
      <xdr:col>3</xdr:col>
      <xdr:colOff>1212169</xdr:colOff>
      <xdr:row>3</xdr:row>
      <xdr:rowOff>73025</xdr:rowOff>
    </xdr:to>
    <xdr:pic>
      <xdr:nvPicPr>
        <xdr:cNvPr id="3" name="Imagen 2">
          <a:extLst>
            <a:ext uri="{FF2B5EF4-FFF2-40B4-BE49-F238E27FC236}">
              <a16:creationId xmlns:a16="http://schemas.microsoft.com/office/drawing/2014/main" id="{1EE3C84D-DDA0-4ED2-8390-861B469ED1E8}"/>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41250" y="153206"/>
          <a:ext cx="3229994" cy="2466169"/>
        </a:xfrm>
        <a:prstGeom prst="rect">
          <a:avLst/>
        </a:prstGeom>
      </xdr:spPr>
    </xdr:pic>
    <xdr:clientData/>
  </xdr:twoCellAnchor>
  <xdr:twoCellAnchor>
    <xdr:from>
      <xdr:col>10</xdr:col>
      <xdr:colOff>520701</xdr:colOff>
      <xdr:row>5</xdr:row>
      <xdr:rowOff>52535</xdr:rowOff>
    </xdr:from>
    <xdr:to>
      <xdr:col>15</xdr:col>
      <xdr:colOff>50800</xdr:colOff>
      <xdr:row>12</xdr:row>
      <xdr:rowOff>131620</xdr:rowOff>
    </xdr:to>
    <xdr:sp macro="" textlink="">
      <xdr:nvSpPr>
        <xdr:cNvPr id="4" name="CuadroTexto 3">
          <a:extLst>
            <a:ext uri="{FF2B5EF4-FFF2-40B4-BE49-F238E27FC236}">
              <a16:creationId xmlns:a16="http://schemas.microsoft.com/office/drawing/2014/main" id="{4FCE1623-EA2B-4BEE-876D-1FD8CED25A26}"/>
            </a:ext>
          </a:extLst>
        </xdr:cNvPr>
        <xdr:cNvSpPr txBox="1"/>
      </xdr:nvSpPr>
      <xdr:spPr>
        <a:xfrm>
          <a:off x="27901901" y="3481535"/>
          <a:ext cx="7327899" cy="20602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6600" b="1">
              <a:latin typeface="Montserrat" panose="00000500000000000000" pitchFamily="2" charset="0"/>
            </a:rPr>
            <a:t>Total:</a:t>
          </a:r>
          <a:r>
            <a:rPr lang="es-MX" sz="6600" b="1" baseline="0">
              <a:latin typeface="Montserrat" panose="00000500000000000000" pitchFamily="2" charset="0"/>
            </a:rPr>
            <a:t>  $69,475</a:t>
          </a:r>
          <a:endParaRPr lang="es-MX" sz="6600" b="1">
            <a:latin typeface="Montserrat" panose="00000500000000000000" pitchFamily="2"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865789</xdr:colOff>
      <xdr:row>1</xdr:row>
      <xdr:rowOff>255643</xdr:rowOff>
    </xdr:to>
    <xdr:pic>
      <xdr:nvPicPr>
        <xdr:cNvPr id="2" name="Imagen 1">
          <a:extLst>
            <a:ext uri="{FF2B5EF4-FFF2-40B4-BE49-F238E27FC236}">
              <a16:creationId xmlns:a16="http://schemas.microsoft.com/office/drawing/2014/main" id="{C7C1F0B5-FC06-4EA9-8FF8-C47D9CE8237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72139" cy="68109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2</xdr:col>
      <xdr:colOff>364191</xdr:colOff>
      <xdr:row>19</xdr:row>
      <xdr:rowOff>66112</xdr:rowOff>
    </xdr:from>
    <xdr:to>
      <xdr:col>48</xdr:col>
      <xdr:colOff>395798</xdr:colOff>
      <xdr:row>65</xdr:row>
      <xdr:rowOff>211719</xdr:rowOff>
    </xdr:to>
    <xdr:graphicFrame macro="">
      <xdr:nvGraphicFramePr>
        <xdr:cNvPr id="2" name="Gráfico 1">
          <a:extLst>
            <a:ext uri="{FF2B5EF4-FFF2-40B4-BE49-F238E27FC236}">
              <a16:creationId xmlns:a16="http://schemas.microsoft.com/office/drawing/2014/main" id="{502B7225-3C15-434A-B1A8-FA1C22B99E1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cnh4.sharepoint.com/Sypher/Sypher3.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cnh4.sharepoint.com/Users/doris.mendez/Documents/1.%20ATAC/REPORTES%20DE%20CONTRATOS/R01-L03/Fichas%20L-0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OCANA\Users\Users\angel.mandujano\Desktop\Fichas%20por%20proyecto\Fichas%20ultima%20versi&#243;n\Fichas%20exploraci&#243;n%20final%20Enrique.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nhstorage\cnh\Users\LUCERO\Documents\Servicio%20Social\Ronda%200%20(Alma)\Ejemplo_Formulario_Asignacio%20n-2.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SOCANA\Users\Users\angel.mandujano\AppData\Local\Microsoft\Windows\Temporary%20Internet%20Files\Content.Outlook\SLHZIJCG\Fichas%20explotaci&#243;n%20Macro.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SOCANA\Users\Users\emma.pena\AppData\Local\Microsoft\Windows\Temporary%20Internet%20Files\Content.Outlook\MTEV1BY7\Cuadro%20de%20costos%20sin%20descuento%206%20juli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PUT"/>
      <sheetName val="Summary"/>
      <sheetName val="SmryTab"/>
      <sheetName val="HCPV"/>
      <sheetName val="Production"/>
      <sheetName val="Injection"/>
      <sheetName val="WellCount"/>
      <sheetName val="FNR"/>
      <sheetName val="NPV"/>
      <sheetName val="CostPlot"/>
      <sheetName val="Costs_90"/>
      <sheetName val="Costs_50"/>
      <sheetName val="Costs_10"/>
      <sheetName val="FNR_90"/>
      <sheetName val="FNR_50"/>
      <sheetName val="FNR_10"/>
      <sheetName val="Volume"/>
      <sheetName val="Profile"/>
      <sheetName val="Economics"/>
      <sheetName val="Template"/>
      <sheetName val="Table E1"/>
      <sheetName val="AnnTab_Low"/>
      <sheetName val="AnnTab_Mid"/>
      <sheetName val="AnnTab_High"/>
      <sheetName val="Tab_Low"/>
      <sheetName val="Tab_Mid"/>
      <sheetName val="Tab_High"/>
      <sheetName val="Chart8"/>
      <sheetName val="Chart9"/>
      <sheetName val="Chart10"/>
      <sheetName val="Chart11"/>
      <sheetName val="Chart12"/>
      <sheetName val="Chart13"/>
      <sheetName val="Chart14"/>
      <sheetName val="x actividad TOT"/>
    </sheetNames>
    <sheetDataSet>
      <sheetData sheetId="0">
        <row r="1">
          <cell r="C1" t="str">
            <v>CNH</v>
          </cell>
        </row>
        <row r="2">
          <cell r="C2" t="str">
            <v>NM</v>
          </cell>
        </row>
        <row r="3">
          <cell r="C3" t="str">
            <v>#All</v>
          </cell>
        </row>
        <row r="8">
          <cell r="C8" t="str">
            <v>Oil</v>
          </cell>
        </row>
        <row r="104">
          <cell r="E104">
            <v>2042</v>
          </cell>
          <cell r="G104">
            <v>2059</v>
          </cell>
          <cell r="I104">
            <v>2062</v>
          </cell>
        </row>
        <row r="174">
          <cell r="C174" t="str">
            <v>decimal</v>
          </cell>
          <cell r="E174">
            <v>0</v>
          </cell>
          <cell r="G174">
            <v>0</v>
          </cell>
          <cell r="I174">
            <v>0</v>
          </cell>
        </row>
        <row r="175">
          <cell r="C175" t="str">
            <v>percent</v>
          </cell>
          <cell r="E175">
            <v>100</v>
          </cell>
          <cell r="G175">
            <v>100</v>
          </cell>
          <cell r="I175">
            <v>100</v>
          </cell>
        </row>
      </sheetData>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sheetData sheetId="11"/>
      <sheetData sheetId="12"/>
      <sheetData sheetId="13"/>
      <sheetData sheetId="14">
        <row r="24">
          <cell r="A24">
            <v>2015</v>
          </cell>
        </row>
      </sheetData>
      <sheetData sheetId="15">
        <row r="49">
          <cell r="A49">
            <v>2040</v>
          </cell>
        </row>
      </sheetData>
      <sheetData sheetId="16"/>
      <sheetData sheetId="17">
        <row r="10">
          <cell r="BE10" t="str">
            <v>Oil</v>
          </cell>
        </row>
      </sheetData>
      <sheetData sheetId="18">
        <row r="7">
          <cell r="A7" t="str">
            <v>Time</v>
          </cell>
          <cell r="E7" t="str">
            <v>Time</v>
          </cell>
          <cell r="AE7" t="str">
            <v>Fixed OPEX</v>
          </cell>
          <cell r="AG7" t="str">
            <v>Var OPEX</v>
          </cell>
          <cell r="AI7" t="str">
            <v>Transport</v>
          </cell>
          <cell r="AK7" t="str">
            <v>Abandonment</v>
          </cell>
          <cell r="AM7" t="str">
            <v>Drill CAPEX</v>
          </cell>
          <cell r="AO7" t="str">
            <v>Fac CAPEX</v>
          </cell>
          <cell r="BG7" t="str">
            <v>Time</v>
          </cell>
          <cell r="BK7" t="str">
            <v>Time</v>
          </cell>
          <cell r="CK7" t="str">
            <v>Fixed OPEX</v>
          </cell>
          <cell r="CM7" t="str">
            <v>Var OPEX</v>
          </cell>
          <cell r="CO7" t="str">
            <v>Transport</v>
          </cell>
          <cell r="CQ7" t="str">
            <v>Abandonment</v>
          </cell>
          <cell r="CS7" t="str">
            <v>Drill CAPEX</v>
          </cell>
          <cell r="CU7" t="str">
            <v>Fac CAPEX</v>
          </cell>
          <cell r="DM7" t="str">
            <v>Time</v>
          </cell>
          <cell r="DQ7" t="str">
            <v>Time</v>
          </cell>
          <cell r="EQ7" t="str">
            <v>Fixed OPEX</v>
          </cell>
          <cell r="ES7" t="str">
            <v>Var OPEX</v>
          </cell>
          <cell r="EU7" t="str">
            <v>Transport</v>
          </cell>
          <cell r="EW7" t="str">
            <v>Abandonment</v>
          </cell>
          <cell r="EY7" t="str">
            <v>Drill CAPEX</v>
          </cell>
          <cell r="FA7" t="str">
            <v>Fac CAPEX</v>
          </cell>
        </row>
      </sheetData>
      <sheetData sheetId="19"/>
      <sheetData sheetId="20"/>
      <sheetData sheetId="21"/>
      <sheetData sheetId="22"/>
      <sheetData sheetId="23"/>
      <sheetData sheetId="24"/>
      <sheetData sheetId="25"/>
      <sheetData sheetId="26"/>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icha UATAC"/>
      <sheetName val="Datos"/>
      <sheetName val="Presupuesto Planes"/>
      <sheetName val="Hoja4"/>
      <sheetName val="UT"/>
      <sheetName val="Hoja5"/>
      <sheetName val="Producción"/>
      <sheetName val="Contraprestaciones"/>
      <sheetName val="Hoja5 (2)"/>
      <sheetName val="Hoja1"/>
      <sheetName val="Inventario"/>
      <sheetName val="Reservas010115"/>
      <sheetName val="mapas"/>
      <sheetName val="cronogramas"/>
      <sheetName val="Reservas"/>
      <sheetName val="Datos por contrato ADMON"/>
      <sheetName val="Hoja2"/>
    </sheetNames>
    <sheetDataSet>
      <sheetData sheetId="0">
        <row r="2">
          <cell r="S2">
            <v>1</v>
          </cell>
        </row>
      </sheetData>
      <sheetData sheetId="1"/>
      <sheetData sheetId="2"/>
      <sheetData sheetId="3">
        <row r="2">
          <cell r="E2">
            <v>31</v>
          </cell>
        </row>
        <row r="3">
          <cell r="K3" t="str">
            <v>General (Ev)</v>
          </cell>
          <cell r="L3">
            <v>1922.63</v>
          </cell>
        </row>
      </sheetData>
      <sheetData sheetId="4"/>
      <sheetData sheetId="5">
        <row r="1">
          <cell r="G1">
            <v>0</v>
          </cell>
        </row>
        <row r="2">
          <cell r="E2">
            <v>5</v>
          </cell>
        </row>
        <row r="3">
          <cell r="K3" t="str">
            <v>Pozo</v>
          </cell>
          <cell r="L3">
            <v>8000</v>
          </cell>
        </row>
      </sheetData>
      <sheetData sheetId="6">
        <row r="47">
          <cell r="C47">
            <v>42491</v>
          </cell>
        </row>
      </sheetData>
      <sheetData sheetId="7"/>
      <sheetData sheetId="8">
        <row r="1">
          <cell r="L1">
            <v>30</v>
          </cell>
        </row>
        <row r="4">
          <cell r="R4">
            <v>0</v>
          </cell>
          <cell r="S4">
            <v>0</v>
          </cell>
          <cell r="T4">
            <v>0</v>
          </cell>
          <cell r="U4">
            <v>0</v>
          </cell>
          <cell r="V4">
            <v>4</v>
          </cell>
          <cell r="W4">
            <v>4</v>
          </cell>
        </row>
      </sheetData>
      <sheetData sheetId="9"/>
      <sheetData sheetId="10"/>
      <sheetData sheetId="11"/>
      <sheetData sheetId="12"/>
      <sheetData sheetId="13"/>
      <sheetData sheetId="14"/>
      <sheetData sheetId="15"/>
      <sheetData sheetId="1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mpeche OT"/>
      <sheetName val="Campeche O"/>
      <sheetName val="Progreso"/>
      <sheetName val="CampechePT"/>
      <sheetName val="Coatz"/>
      <sheetName val="GolfoM B"/>
      <sheetName val="Area Perdido"/>
      <sheetName val="Cazones"/>
      <sheetName val="Delta B"/>
      <sheetName val="GolfoM Sur"/>
      <sheetName val="Lamprea"/>
      <sheetName val="PapaloapanB"/>
      <sheetName val="Sardina"/>
      <sheetName val="Tampico MS"/>
      <sheetName val="Cuichapa"/>
      <sheetName val="Julivá"/>
      <sheetName val="Litoral T"/>
      <sheetName val="Malpaso"/>
      <sheetName val="Reforma T"/>
      <sheetName val="Simojovel"/>
      <sheetName val="Crudo ligero marino"/>
      <sheetName val="Burgos"/>
      <sheetName val="Cuenca V"/>
      <sheetName val="Lankahuasa"/>
      <sheetName val="Macuspana"/>
      <sheetName val="Comalcalco"/>
      <sheetName val="Campeche P"/>
      <sheetName val="datos economicos"/>
      <sheetName val="costos"/>
      <sheetName val="Producción"/>
      <sheetName val="catalogo"/>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ow r="3">
          <cell r="A3">
            <v>412012</v>
          </cell>
          <cell r="B3">
            <v>41</v>
          </cell>
          <cell r="C3">
            <v>101</v>
          </cell>
          <cell r="D3" t="str">
            <v>Exploración Área Perdido</v>
          </cell>
          <cell r="E3">
            <v>2012</v>
          </cell>
          <cell r="F3">
            <v>0</v>
          </cell>
          <cell r="G3">
            <v>0</v>
          </cell>
          <cell r="H3">
            <v>0</v>
          </cell>
          <cell r="I3">
            <v>0</v>
          </cell>
          <cell r="J3">
            <v>0</v>
          </cell>
        </row>
        <row r="4">
          <cell r="A4">
            <v>412013</v>
          </cell>
          <cell r="B4">
            <v>41</v>
          </cell>
          <cell r="C4">
            <v>101</v>
          </cell>
          <cell r="D4" t="str">
            <v>Exploración Área Perdido</v>
          </cell>
          <cell r="E4">
            <v>2013</v>
          </cell>
          <cell r="F4">
            <v>0</v>
          </cell>
          <cell r="G4">
            <v>0</v>
          </cell>
          <cell r="H4">
            <v>0</v>
          </cell>
          <cell r="I4">
            <v>0</v>
          </cell>
          <cell r="J4">
            <v>0</v>
          </cell>
        </row>
        <row r="5">
          <cell r="A5">
            <v>412014</v>
          </cell>
          <cell r="B5">
            <v>41</v>
          </cell>
          <cell r="C5">
            <v>101</v>
          </cell>
          <cell r="D5" t="str">
            <v>Exploración Área Perdido</v>
          </cell>
          <cell r="E5">
            <v>2014</v>
          </cell>
          <cell r="F5">
            <v>0</v>
          </cell>
          <cell r="G5">
            <v>0</v>
          </cell>
          <cell r="H5">
            <v>0</v>
          </cell>
          <cell r="I5">
            <v>0</v>
          </cell>
          <cell r="J5">
            <v>0</v>
          </cell>
        </row>
        <row r="6">
          <cell r="A6">
            <v>412015</v>
          </cell>
          <cell r="B6">
            <v>41</v>
          </cell>
          <cell r="C6">
            <v>101</v>
          </cell>
          <cell r="D6" t="str">
            <v>Exploración Área Perdido</v>
          </cell>
          <cell r="E6">
            <v>2015</v>
          </cell>
          <cell r="F6">
            <v>0</v>
          </cell>
          <cell r="G6">
            <v>0</v>
          </cell>
          <cell r="H6">
            <v>0</v>
          </cell>
          <cell r="I6">
            <v>0</v>
          </cell>
          <cell r="J6">
            <v>0</v>
          </cell>
        </row>
        <row r="7">
          <cell r="A7">
            <v>412016</v>
          </cell>
          <cell r="B7">
            <v>41</v>
          </cell>
          <cell r="C7">
            <v>101</v>
          </cell>
          <cell r="D7" t="str">
            <v>Exploración Área Perdido</v>
          </cell>
          <cell r="E7">
            <v>2016</v>
          </cell>
          <cell r="F7">
            <v>0</v>
          </cell>
          <cell r="G7">
            <v>0</v>
          </cell>
          <cell r="H7">
            <v>0</v>
          </cell>
          <cell r="I7">
            <v>0</v>
          </cell>
          <cell r="J7">
            <v>0</v>
          </cell>
        </row>
        <row r="8">
          <cell r="A8">
            <v>412017</v>
          </cell>
          <cell r="B8">
            <v>41</v>
          </cell>
          <cell r="C8">
            <v>101</v>
          </cell>
          <cell r="D8" t="str">
            <v>Exploración Área Perdido</v>
          </cell>
          <cell r="E8">
            <v>2017</v>
          </cell>
          <cell r="F8">
            <v>0</v>
          </cell>
          <cell r="G8">
            <v>0</v>
          </cell>
          <cell r="H8">
            <v>0</v>
          </cell>
          <cell r="I8">
            <v>0</v>
          </cell>
          <cell r="J8">
            <v>0</v>
          </cell>
        </row>
        <row r="9">
          <cell r="A9">
            <v>412018</v>
          </cell>
          <cell r="B9">
            <v>41</v>
          </cell>
          <cell r="C9">
            <v>101</v>
          </cell>
          <cell r="D9" t="str">
            <v>Exploración Área Perdido</v>
          </cell>
          <cell r="E9">
            <v>2018</v>
          </cell>
          <cell r="F9">
            <v>37.838099999999997</v>
          </cell>
          <cell r="G9">
            <v>48.955199999999998</v>
          </cell>
          <cell r="H9">
            <v>48.955199999999998</v>
          </cell>
          <cell r="I9">
            <v>0</v>
          </cell>
          <cell r="J9">
            <v>0</v>
          </cell>
        </row>
        <row r="10">
          <cell r="A10">
            <v>412019</v>
          </cell>
          <cell r="B10">
            <v>41</v>
          </cell>
          <cell r="C10">
            <v>101</v>
          </cell>
          <cell r="D10" t="str">
            <v>Exploración Área Perdido</v>
          </cell>
          <cell r="E10">
            <v>2019</v>
          </cell>
          <cell r="F10">
            <v>106.898</v>
          </cell>
          <cell r="G10">
            <v>155.09399999999999</v>
          </cell>
          <cell r="H10">
            <v>155.09399999999999</v>
          </cell>
          <cell r="I10">
            <v>0</v>
          </cell>
          <cell r="J10">
            <v>0</v>
          </cell>
        </row>
        <row r="11">
          <cell r="A11">
            <v>412020</v>
          </cell>
          <cell r="B11">
            <v>41</v>
          </cell>
          <cell r="C11">
            <v>101</v>
          </cell>
          <cell r="D11" t="str">
            <v>Exploración Área Perdido</v>
          </cell>
          <cell r="E11">
            <v>2020</v>
          </cell>
          <cell r="F11">
            <v>146.773</v>
          </cell>
          <cell r="G11">
            <v>224.69300000000001</v>
          </cell>
          <cell r="H11">
            <v>224.69300000000001</v>
          </cell>
          <cell r="I11">
            <v>0</v>
          </cell>
          <cell r="J11">
            <v>0</v>
          </cell>
        </row>
        <row r="12">
          <cell r="A12">
            <v>412021</v>
          </cell>
          <cell r="B12">
            <v>41</v>
          </cell>
          <cell r="C12">
            <v>101</v>
          </cell>
          <cell r="D12" t="str">
            <v>Exploración Área Perdido</v>
          </cell>
          <cell r="E12">
            <v>2021</v>
          </cell>
          <cell r="F12">
            <v>167.40700000000001</v>
          </cell>
          <cell r="G12">
            <v>260.59800000000001</v>
          </cell>
          <cell r="H12">
            <v>260.59800000000001</v>
          </cell>
          <cell r="I12">
            <v>0</v>
          </cell>
          <cell r="J12">
            <v>0</v>
          </cell>
        </row>
        <row r="13">
          <cell r="A13">
            <v>412022</v>
          </cell>
          <cell r="B13">
            <v>41</v>
          </cell>
          <cell r="C13">
            <v>101</v>
          </cell>
          <cell r="D13" t="str">
            <v>Exploración Área Perdido</v>
          </cell>
          <cell r="E13">
            <v>2022</v>
          </cell>
          <cell r="F13">
            <v>212.09200000000001</v>
          </cell>
          <cell r="G13">
            <v>346.55599999999998</v>
          </cell>
          <cell r="H13">
            <v>346.55599999999998</v>
          </cell>
          <cell r="I13">
            <v>0</v>
          </cell>
          <cell r="J13">
            <v>0.19231000000000001</v>
          </cell>
        </row>
        <row r="14">
          <cell r="A14">
            <v>412023</v>
          </cell>
          <cell r="B14">
            <v>41</v>
          </cell>
          <cell r="C14">
            <v>101</v>
          </cell>
          <cell r="D14" t="str">
            <v>Exploración Área Perdido</v>
          </cell>
          <cell r="E14">
            <v>2023</v>
          </cell>
          <cell r="F14">
            <v>268.72300000000001</v>
          </cell>
          <cell r="G14">
            <v>456.25400000000002</v>
          </cell>
          <cell r="H14">
            <v>456.25400000000002</v>
          </cell>
          <cell r="I14">
            <v>0</v>
          </cell>
          <cell r="J14">
            <v>0.47044000000000002</v>
          </cell>
        </row>
        <row r="15">
          <cell r="A15">
            <v>412024</v>
          </cell>
          <cell r="B15">
            <v>41</v>
          </cell>
          <cell r="C15">
            <v>101</v>
          </cell>
          <cell r="D15" t="str">
            <v>Exploración Área Perdido</v>
          </cell>
          <cell r="E15">
            <v>2024</v>
          </cell>
          <cell r="F15">
            <v>313.346</v>
          </cell>
          <cell r="G15">
            <v>555.26199999999994</v>
          </cell>
          <cell r="H15">
            <v>555.26199999999994</v>
          </cell>
          <cell r="I15">
            <v>0</v>
          </cell>
          <cell r="J15">
            <v>0.61453999999999998</v>
          </cell>
        </row>
        <row r="16">
          <cell r="A16">
            <v>412025</v>
          </cell>
          <cell r="B16">
            <v>41</v>
          </cell>
          <cell r="C16">
            <v>101</v>
          </cell>
          <cell r="D16" t="str">
            <v>Exploración Área Perdido</v>
          </cell>
          <cell r="E16">
            <v>2025</v>
          </cell>
          <cell r="F16">
            <v>338.85399999999998</v>
          </cell>
          <cell r="G16">
            <v>647.74300000000005</v>
          </cell>
          <cell r="H16">
            <v>647.74300000000005</v>
          </cell>
          <cell r="I16">
            <v>0</v>
          </cell>
          <cell r="J16">
            <v>0.85065000000000002</v>
          </cell>
        </row>
        <row r="17">
          <cell r="A17">
            <v>412026</v>
          </cell>
          <cell r="B17">
            <v>41</v>
          </cell>
          <cell r="C17">
            <v>101</v>
          </cell>
          <cell r="D17" t="str">
            <v>Exploración Área Perdido</v>
          </cell>
          <cell r="E17">
            <v>2026</v>
          </cell>
          <cell r="F17">
            <v>350.45400000000001</v>
          </cell>
          <cell r="G17">
            <v>665.81100000000004</v>
          </cell>
          <cell r="H17">
            <v>665.81100000000004</v>
          </cell>
          <cell r="I17">
            <v>0</v>
          </cell>
          <cell r="J17">
            <v>0.83128999999999997</v>
          </cell>
        </row>
        <row r="18">
          <cell r="A18">
            <v>412027</v>
          </cell>
          <cell r="B18">
            <v>41</v>
          </cell>
          <cell r="C18">
            <v>101</v>
          </cell>
          <cell r="D18" t="str">
            <v>Exploración Área Perdido</v>
          </cell>
          <cell r="E18">
            <v>2027</v>
          </cell>
          <cell r="F18">
            <v>355.94299999999998</v>
          </cell>
          <cell r="G18">
            <v>654.98</v>
          </cell>
          <cell r="H18">
            <v>654.98</v>
          </cell>
          <cell r="I18">
            <v>0</v>
          </cell>
          <cell r="J18">
            <v>0.71114999999999995</v>
          </cell>
        </row>
        <row r="19">
          <cell r="A19">
            <v>412028</v>
          </cell>
          <cell r="B19">
            <v>41</v>
          </cell>
          <cell r="C19">
            <v>101</v>
          </cell>
          <cell r="D19" t="str">
            <v>Exploración Área Perdido</v>
          </cell>
          <cell r="E19">
            <v>2028</v>
          </cell>
          <cell r="F19">
            <v>378.21100000000001</v>
          </cell>
          <cell r="G19">
            <v>680.65300000000002</v>
          </cell>
          <cell r="H19">
            <v>680.65300000000002</v>
          </cell>
          <cell r="I19">
            <v>0</v>
          </cell>
          <cell r="J19">
            <v>0.62890000000000001</v>
          </cell>
        </row>
        <row r="20">
          <cell r="A20">
            <v>412029</v>
          </cell>
          <cell r="B20">
            <v>41</v>
          </cell>
          <cell r="C20">
            <v>101</v>
          </cell>
          <cell r="D20" t="str">
            <v>Exploración Área Perdido</v>
          </cell>
          <cell r="E20">
            <v>2029</v>
          </cell>
          <cell r="F20">
            <v>407.13200000000001</v>
          </cell>
          <cell r="G20">
            <v>712.24800000000005</v>
          </cell>
          <cell r="H20">
            <v>712.24800000000005</v>
          </cell>
          <cell r="I20">
            <v>0</v>
          </cell>
          <cell r="J20">
            <v>0.55945999999999996</v>
          </cell>
        </row>
        <row r="21">
          <cell r="A21">
            <v>412030</v>
          </cell>
          <cell r="B21">
            <v>41</v>
          </cell>
          <cell r="C21">
            <v>101</v>
          </cell>
          <cell r="D21" t="str">
            <v>Exploración Área Perdido</v>
          </cell>
          <cell r="E21">
            <v>2030</v>
          </cell>
          <cell r="F21">
            <v>430.267</v>
          </cell>
          <cell r="G21">
            <v>720.19500000000005</v>
          </cell>
          <cell r="H21">
            <v>720.19500000000005</v>
          </cell>
          <cell r="I21">
            <v>0</v>
          </cell>
          <cell r="J21">
            <v>0.46929999999999999</v>
          </cell>
        </row>
        <row r="22">
          <cell r="A22">
            <v>412031</v>
          </cell>
          <cell r="B22">
            <v>41</v>
          </cell>
          <cell r="C22">
            <v>101</v>
          </cell>
          <cell r="D22" t="str">
            <v>Exploración Área Perdido</v>
          </cell>
          <cell r="E22">
            <v>2031</v>
          </cell>
          <cell r="F22">
            <v>462.70600000000002</v>
          </cell>
          <cell r="G22">
            <v>748.65099999999995</v>
          </cell>
          <cell r="H22">
            <v>748.65099999999995</v>
          </cell>
          <cell r="I22">
            <v>0</v>
          </cell>
          <cell r="J22">
            <v>0.40537000000000001</v>
          </cell>
        </row>
        <row r="23">
          <cell r="A23">
            <v>412032</v>
          </cell>
          <cell r="B23">
            <v>41</v>
          </cell>
          <cell r="C23">
            <v>101</v>
          </cell>
          <cell r="D23" t="str">
            <v>Exploración Área Perdido</v>
          </cell>
          <cell r="E23">
            <v>2032</v>
          </cell>
          <cell r="F23">
            <v>495.80900000000003</v>
          </cell>
          <cell r="G23">
            <v>822.54200000000003</v>
          </cell>
          <cell r="H23">
            <v>822.54200000000003</v>
          </cell>
          <cell r="I23">
            <v>0</v>
          </cell>
          <cell r="J23">
            <v>0.77781</v>
          </cell>
        </row>
        <row r="24">
          <cell r="A24">
            <v>412033</v>
          </cell>
          <cell r="B24">
            <v>41</v>
          </cell>
          <cell r="C24">
            <v>101</v>
          </cell>
          <cell r="D24" t="str">
            <v>Exploración Área Perdido</v>
          </cell>
          <cell r="E24">
            <v>2033</v>
          </cell>
          <cell r="F24">
            <v>503.738</v>
          </cell>
          <cell r="G24">
            <v>876.84100000000001</v>
          </cell>
          <cell r="H24">
            <v>876.84100000000001</v>
          </cell>
          <cell r="I24">
            <v>0</v>
          </cell>
          <cell r="J24">
            <v>1.26233</v>
          </cell>
        </row>
        <row r="25">
          <cell r="A25">
            <v>412034</v>
          </cell>
          <cell r="B25">
            <v>41</v>
          </cell>
          <cell r="C25">
            <v>101</v>
          </cell>
          <cell r="D25" t="str">
            <v>Exploración Área Perdido</v>
          </cell>
          <cell r="E25">
            <v>2034</v>
          </cell>
          <cell r="F25">
            <v>478.01299999999998</v>
          </cell>
          <cell r="G25">
            <v>855.89099999999996</v>
          </cell>
          <cell r="H25">
            <v>855.89099999999996</v>
          </cell>
          <cell r="I25">
            <v>0</v>
          </cell>
          <cell r="J25">
            <v>1.3403499999999999</v>
          </cell>
        </row>
        <row r="26">
          <cell r="A26">
            <v>412035</v>
          </cell>
          <cell r="B26">
            <v>41</v>
          </cell>
          <cell r="C26">
            <v>101</v>
          </cell>
          <cell r="D26" t="str">
            <v>Exploración Área Perdido</v>
          </cell>
          <cell r="E26">
            <v>2035</v>
          </cell>
          <cell r="F26">
            <v>434.608</v>
          </cell>
          <cell r="G26">
            <v>814.28499999999997</v>
          </cell>
          <cell r="H26">
            <v>814.28499999999997</v>
          </cell>
          <cell r="I26">
            <v>0</v>
          </cell>
          <cell r="J26">
            <v>1.3679600000000001</v>
          </cell>
        </row>
        <row r="27">
          <cell r="A27">
            <v>412036</v>
          </cell>
          <cell r="B27">
            <v>41</v>
          </cell>
          <cell r="C27">
            <v>101</v>
          </cell>
          <cell r="D27" t="str">
            <v>Exploración Área Perdido</v>
          </cell>
          <cell r="E27">
            <v>2036</v>
          </cell>
          <cell r="F27">
            <v>383.61200000000002</v>
          </cell>
          <cell r="G27">
            <v>726.673</v>
          </cell>
          <cell r="H27">
            <v>726.673</v>
          </cell>
          <cell r="I27">
            <v>0</v>
          </cell>
          <cell r="J27">
            <v>1.1997899999999999</v>
          </cell>
        </row>
        <row r="28">
          <cell r="A28">
            <v>412037</v>
          </cell>
          <cell r="B28">
            <v>41</v>
          </cell>
          <cell r="C28">
            <v>101</v>
          </cell>
          <cell r="D28" t="str">
            <v>Exploración Área Perdido</v>
          </cell>
          <cell r="E28">
            <v>2037</v>
          </cell>
          <cell r="F28">
            <v>340.54500000000002</v>
          </cell>
          <cell r="G28">
            <v>642.75699999999995</v>
          </cell>
          <cell r="H28">
            <v>642.75699999999995</v>
          </cell>
          <cell r="I28">
            <v>0</v>
          </cell>
          <cell r="J28">
            <v>0.99712000000000001</v>
          </cell>
        </row>
        <row r="29">
          <cell r="A29">
            <v>412038</v>
          </cell>
          <cell r="B29">
            <v>41</v>
          </cell>
          <cell r="C29">
            <v>101</v>
          </cell>
          <cell r="D29" t="str">
            <v>Exploración Área Perdido</v>
          </cell>
          <cell r="E29">
            <v>2038</v>
          </cell>
          <cell r="F29">
            <v>308.904</v>
          </cell>
          <cell r="G29">
            <v>579.97900000000004</v>
          </cell>
          <cell r="H29">
            <v>579.97900000000004</v>
          </cell>
          <cell r="I29">
            <v>0</v>
          </cell>
          <cell r="J29">
            <v>0.83953999999999995</v>
          </cell>
        </row>
        <row r="30">
          <cell r="A30">
            <v>412039</v>
          </cell>
          <cell r="B30">
            <v>41</v>
          </cell>
          <cell r="C30">
            <v>101</v>
          </cell>
          <cell r="D30" t="str">
            <v>Exploración Área Perdido</v>
          </cell>
          <cell r="E30">
            <v>2039</v>
          </cell>
          <cell r="F30">
            <v>287.74799999999999</v>
          </cell>
          <cell r="G30">
            <v>528.053</v>
          </cell>
          <cell r="H30">
            <v>528.053</v>
          </cell>
          <cell r="I30">
            <v>0</v>
          </cell>
          <cell r="J30">
            <v>0.70523000000000002</v>
          </cell>
        </row>
        <row r="31">
          <cell r="A31">
            <v>412040</v>
          </cell>
          <cell r="B31">
            <v>41</v>
          </cell>
          <cell r="C31">
            <v>101</v>
          </cell>
          <cell r="D31" t="str">
            <v>Exploración Área Perdido</v>
          </cell>
          <cell r="E31">
            <v>2040</v>
          </cell>
          <cell r="F31">
            <v>269.459</v>
          </cell>
          <cell r="G31">
            <v>478.27100000000002</v>
          </cell>
          <cell r="H31">
            <v>478.27100000000002</v>
          </cell>
          <cell r="I31">
            <v>0</v>
          </cell>
          <cell r="J31">
            <v>0.59052000000000004</v>
          </cell>
        </row>
        <row r="32">
          <cell r="A32">
            <v>412041</v>
          </cell>
          <cell r="B32">
            <v>41</v>
          </cell>
          <cell r="C32">
            <v>101</v>
          </cell>
          <cell r="D32" t="str">
            <v>Exploración Área Perdido</v>
          </cell>
          <cell r="E32">
            <v>2041</v>
          </cell>
          <cell r="F32">
            <v>246.309</v>
          </cell>
          <cell r="G32">
            <v>430.44200000000001</v>
          </cell>
          <cell r="H32">
            <v>430.44200000000001</v>
          </cell>
          <cell r="I32">
            <v>0</v>
          </cell>
          <cell r="J32">
            <v>0.54962</v>
          </cell>
        </row>
        <row r="33">
          <cell r="A33">
            <v>412042</v>
          </cell>
          <cell r="B33">
            <v>41</v>
          </cell>
          <cell r="C33">
            <v>101</v>
          </cell>
          <cell r="D33" t="str">
            <v>Exploración Área Perdido</v>
          </cell>
          <cell r="E33">
            <v>2042</v>
          </cell>
          <cell r="F33">
            <v>219.773</v>
          </cell>
          <cell r="G33">
            <v>394.03199999999998</v>
          </cell>
          <cell r="H33">
            <v>394.03199999999998</v>
          </cell>
          <cell r="I33">
            <v>0</v>
          </cell>
          <cell r="J33">
            <v>0.62717999999999996</v>
          </cell>
        </row>
        <row r="34">
          <cell r="A34">
            <v>412043</v>
          </cell>
          <cell r="B34">
            <v>41</v>
          </cell>
          <cell r="C34">
            <v>101</v>
          </cell>
          <cell r="D34" t="str">
            <v>Exploración Área Perdido</v>
          </cell>
          <cell r="E34">
            <v>2043</v>
          </cell>
          <cell r="F34">
            <v>192.501</v>
          </cell>
          <cell r="G34">
            <v>357.00099999999998</v>
          </cell>
          <cell r="H34">
            <v>357.00099999999998</v>
          </cell>
          <cell r="I34">
            <v>0</v>
          </cell>
          <cell r="J34">
            <v>0.68130000000000002</v>
          </cell>
        </row>
        <row r="35">
          <cell r="A35">
            <v>412044</v>
          </cell>
          <cell r="B35">
            <v>41</v>
          </cell>
          <cell r="C35">
            <v>101</v>
          </cell>
          <cell r="D35" t="str">
            <v>Exploración Área Perdido</v>
          </cell>
          <cell r="E35">
            <v>2044</v>
          </cell>
          <cell r="F35">
            <v>166.03</v>
          </cell>
          <cell r="G35">
            <v>310.97500000000002</v>
          </cell>
          <cell r="H35">
            <v>310.97500000000002</v>
          </cell>
          <cell r="I35">
            <v>0</v>
          </cell>
          <cell r="J35">
            <v>0.58931</v>
          </cell>
        </row>
        <row r="36">
          <cell r="A36">
            <v>412045</v>
          </cell>
          <cell r="B36">
            <v>41</v>
          </cell>
          <cell r="C36">
            <v>101</v>
          </cell>
          <cell r="D36" t="str">
            <v>Exploración Área Perdido</v>
          </cell>
          <cell r="E36">
            <v>2045</v>
          </cell>
          <cell r="F36">
            <v>142.42500000000001</v>
          </cell>
          <cell r="G36">
            <v>275.822</v>
          </cell>
          <cell r="H36">
            <v>275.822</v>
          </cell>
          <cell r="I36">
            <v>0</v>
          </cell>
          <cell r="J36">
            <v>0.54066999999999998</v>
          </cell>
        </row>
        <row r="37">
          <cell r="A37">
            <v>412046</v>
          </cell>
          <cell r="B37">
            <v>41</v>
          </cell>
          <cell r="C37">
            <v>101</v>
          </cell>
          <cell r="D37" t="str">
            <v>Exploración Área Perdido</v>
          </cell>
          <cell r="E37">
            <v>2046</v>
          </cell>
          <cell r="F37">
            <v>121.967</v>
          </cell>
          <cell r="G37">
            <v>238.84</v>
          </cell>
          <cell r="H37">
            <v>238.84</v>
          </cell>
          <cell r="I37">
            <v>0</v>
          </cell>
          <cell r="J37">
            <v>0.47472999999999999</v>
          </cell>
        </row>
        <row r="38">
          <cell r="A38">
            <v>412047</v>
          </cell>
          <cell r="B38">
            <v>41</v>
          </cell>
          <cell r="C38">
            <v>101</v>
          </cell>
          <cell r="D38" t="str">
            <v>Exploración Área Perdido</v>
          </cell>
          <cell r="E38">
            <v>2047</v>
          </cell>
          <cell r="F38">
            <v>105.931</v>
          </cell>
          <cell r="G38">
            <v>205.09299999999999</v>
          </cell>
          <cell r="H38">
            <v>205.09299999999999</v>
          </cell>
          <cell r="I38">
            <v>0</v>
          </cell>
          <cell r="J38">
            <v>0.39239000000000002</v>
          </cell>
        </row>
        <row r="39">
          <cell r="A39">
            <v>412048</v>
          </cell>
          <cell r="B39">
            <v>41</v>
          </cell>
          <cell r="C39">
            <v>101</v>
          </cell>
          <cell r="D39" t="str">
            <v>Exploración Área Perdido</v>
          </cell>
          <cell r="E39">
            <v>2048</v>
          </cell>
          <cell r="F39">
            <v>92.279899999999998</v>
          </cell>
          <cell r="G39">
            <v>176.392</v>
          </cell>
          <cell r="H39">
            <v>176.392</v>
          </cell>
          <cell r="I39">
            <v>0</v>
          </cell>
          <cell r="J39">
            <v>0.32321</v>
          </cell>
        </row>
        <row r="40">
          <cell r="A40">
            <v>412049</v>
          </cell>
          <cell r="B40">
            <v>41</v>
          </cell>
          <cell r="C40">
            <v>101</v>
          </cell>
          <cell r="D40" t="str">
            <v>Exploración Área Perdido</v>
          </cell>
          <cell r="E40">
            <v>2049</v>
          </cell>
          <cell r="F40">
            <v>79.508499999999998</v>
          </cell>
          <cell r="G40">
            <v>150.779</v>
          </cell>
          <cell r="H40">
            <v>150.779</v>
          </cell>
          <cell r="I40">
            <v>0</v>
          </cell>
          <cell r="J40">
            <v>0.26680999999999999</v>
          </cell>
        </row>
        <row r="41">
          <cell r="A41">
            <v>412050</v>
          </cell>
          <cell r="B41">
            <v>41</v>
          </cell>
          <cell r="C41">
            <v>101</v>
          </cell>
          <cell r="D41" t="str">
            <v>Exploración Área Perdido</v>
          </cell>
          <cell r="E41">
            <v>2050</v>
          </cell>
          <cell r="F41">
            <v>67.242199999999997</v>
          </cell>
          <cell r="G41">
            <v>127.053</v>
          </cell>
          <cell r="H41">
            <v>127.053</v>
          </cell>
          <cell r="I41">
            <v>0</v>
          </cell>
          <cell r="J41">
            <v>0.21987000000000001</v>
          </cell>
        </row>
        <row r="42">
          <cell r="A42">
            <v>412051</v>
          </cell>
          <cell r="B42">
            <v>41</v>
          </cell>
          <cell r="C42">
            <v>101</v>
          </cell>
          <cell r="D42" t="str">
            <v>Exploración Área Perdido</v>
          </cell>
          <cell r="E42">
            <v>2051</v>
          </cell>
          <cell r="F42">
            <v>57.065300000000001</v>
          </cell>
          <cell r="G42">
            <v>107.869</v>
          </cell>
          <cell r="H42">
            <v>107.869</v>
          </cell>
          <cell r="I42">
            <v>0</v>
          </cell>
          <cell r="J42">
            <v>0.18553</v>
          </cell>
        </row>
        <row r="43">
          <cell r="A43">
            <v>412052</v>
          </cell>
          <cell r="B43">
            <v>41</v>
          </cell>
          <cell r="C43">
            <v>101</v>
          </cell>
          <cell r="D43" t="str">
            <v>Exploración Área Perdido</v>
          </cell>
          <cell r="E43">
            <v>2052</v>
          </cell>
          <cell r="F43">
            <v>48.350700000000003</v>
          </cell>
          <cell r="G43">
            <v>91.187399999999997</v>
          </cell>
          <cell r="H43">
            <v>91.187399999999997</v>
          </cell>
          <cell r="I43">
            <v>0</v>
          </cell>
          <cell r="J43">
            <v>0.15401999999999999</v>
          </cell>
        </row>
        <row r="44">
          <cell r="A44">
            <v>412053</v>
          </cell>
          <cell r="B44">
            <v>41</v>
          </cell>
          <cell r="C44">
            <v>101</v>
          </cell>
          <cell r="D44" t="str">
            <v>Exploración Área Perdido</v>
          </cell>
          <cell r="E44">
            <v>2053</v>
          </cell>
          <cell r="F44">
            <v>41.124699999999997</v>
          </cell>
          <cell r="G44">
            <v>77.171999999999997</v>
          </cell>
          <cell r="H44">
            <v>77.171999999999997</v>
          </cell>
          <cell r="I44">
            <v>0</v>
          </cell>
          <cell r="J44">
            <v>0.12653</v>
          </cell>
        </row>
        <row r="45">
          <cell r="A45">
            <v>412054</v>
          </cell>
          <cell r="B45">
            <v>41</v>
          </cell>
          <cell r="C45">
            <v>101</v>
          </cell>
          <cell r="D45" t="str">
            <v>Exploración Área Perdido</v>
          </cell>
          <cell r="E45">
            <v>2054</v>
          </cell>
          <cell r="F45">
            <v>34.895699999999998</v>
          </cell>
          <cell r="G45">
            <v>65.063199999999995</v>
          </cell>
          <cell r="H45">
            <v>65.063199999999995</v>
          </cell>
          <cell r="I45">
            <v>0</v>
          </cell>
          <cell r="J45">
            <v>0.10324999999999999</v>
          </cell>
        </row>
        <row r="46">
          <cell r="A46">
            <v>412055</v>
          </cell>
          <cell r="B46">
            <v>41</v>
          </cell>
          <cell r="C46">
            <v>101</v>
          </cell>
          <cell r="D46" t="str">
            <v>Exploración Área Perdido</v>
          </cell>
          <cell r="E46">
            <v>2055</v>
          </cell>
          <cell r="F46">
            <v>29.663900000000002</v>
          </cell>
          <cell r="G46">
            <v>55.019799999999996</v>
          </cell>
          <cell r="H46">
            <v>55.019799999999996</v>
          </cell>
          <cell r="I46">
            <v>0</v>
          </cell>
          <cell r="J46">
            <v>8.4659999999999999E-2</v>
          </cell>
        </row>
        <row r="47">
          <cell r="A47">
            <v>412056</v>
          </cell>
          <cell r="B47">
            <v>41</v>
          </cell>
          <cell r="C47">
            <v>101</v>
          </cell>
          <cell r="D47" t="str">
            <v>Exploración Área Perdido</v>
          </cell>
          <cell r="E47">
            <v>2056</v>
          </cell>
          <cell r="F47">
            <v>25.009399999999999</v>
          </cell>
          <cell r="G47">
            <v>46.266500000000001</v>
          </cell>
          <cell r="H47">
            <v>46.266500000000001</v>
          </cell>
          <cell r="I47">
            <v>0</v>
          </cell>
          <cell r="J47">
            <v>6.9680000000000006E-2</v>
          </cell>
        </row>
        <row r="48">
          <cell r="A48">
            <v>412057</v>
          </cell>
          <cell r="B48">
            <v>41</v>
          </cell>
          <cell r="C48">
            <v>101</v>
          </cell>
          <cell r="D48" t="str">
            <v>Exploración Área Perdido</v>
          </cell>
          <cell r="E48">
            <v>2057</v>
          </cell>
          <cell r="F48">
            <v>20.9513</v>
          </cell>
          <cell r="G48">
            <v>38.609400000000001</v>
          </cell>
          <cell r="H48">
            <v>38.609400000000001</v>
          </cell>
          <cell r="I48">
            <v>0</v>
          </cell>
          <cell r="J48">
            <v>5.7270000000000001E-2</v>
          </cell>
        </row>
        <row r="49">
          <cell r="A49">
            <v>412058</v>
          </cell>
          <cell r="B49">
            <v>41</v>
          </cell>
          <cell r="C49">
            <v>101</v>
          </cell>
          <cell r="D49" t="str">
            <v>Exploración Área Perdido</v>
          </cell>
          <cell r="E49">
            <v>2058</v>
          </cell>
          <cell r="F49">
            <v>16.8126</v>
          </cell>
          <cell r="G49">
            <v>31.0943</v>
          </cell>
          <cell r="H49">
            <v>31.0943</v>
          </cell>
          <cell r="I49">
            <v>0</v>
          </cell>
          <cell r="J49">
            <v>4.6519999999999999E-2</v>
          </cell>
        </row>
        <row r="50">
          <cell r="A50">
            <v>412059</v>
          </cell>
          <cell r="B50">
            <v>41</v>
          </cell>
          <cell r="C50">
            <v>101</v>
          </cell>
          <cell r="D50" t="str">
            <v>Exploración Área Perdido</v>
          </cell>
          <cell r="E50">
            <v>2059</v>
          </cell>
          <cell r="F50">
            <v>12.132999999999999</v>
          </cell>
          <cell r="G50">
            <v>22.5379</v>
          </cell>
          <cell r="H50">
            <v>22.5379</v>
          </cell>
          <cell r="I50">
            <v>0</v>
          </cell>
          <cell r="J50">
            <v>3.5490000000000001E-2</v>
          </cell>
        </row>
        <row r="51">
          <cell r="A51">
            <v>412060</v>
          </cell>
          <cell r="B51">
            <v>41</v>
          </cell>
          <cell r="C51">
            <v>101</v>
          </cell>
          <cell r="D51" t="str">
            <v>Exploración Área Perdido</v>
          </cell>
          <cell r="E51">
            <v>2060</v>
          </cell>
          <cell r="F51">
            <v>5.7973600000000003</v>
          </cell>
          <cell r="G51">
            <v>10.3368</v>
          </cell>
          <cell r="H51">
            <v>10.3368</v>
          </cell>
          <cell r="I51">
            <v>0</v>
          </cell>
          <cell r="J51">
            <v>1.6369999999999999E-2</v>
          </cell>
        </row>
        <row r="52">
          <cell r="A52">
            <v>422011</v>
          </cell>
          <cell r="B52">
            <v>42</v>
          </cell>
          <cell r="C52">
            <v>159.5</v>
          </cell>
          <cell r="D52" t="str">
            <v>Exploración Integral Burgos</v>
          </cell>
          <cell r="E52">
            <v>2011</v>
          </cell>
          <cell r="F52">
            <v>0</v>
          </cell>
          <cell r="G52">
            <v>0</v>
          </cell>
          <cell r="H52">
            <v>0</v>
          </cell>
          <cell r="I52">
            <v>0</v>
          </cell>
          <cell r="J52">
            <v>0</v>
          </cell>
        </row>
        <row r="53">
          <cell r="A53">
            <v>422012</v>
          </cell>
          <cell r="B53">
            <v>42</v>
          </cell>
          <cell r="C53">
            <v>159.5</v>
          </cell>
          <cell r="D53" t="str">
            <v>Exploración Integral Burgos</v>
          </cell>
          <cell r="E53">
            <v>2012</v>
          </cell>
          <cell r="F53">
            <v>0</v>
          </cell>
          <cell r="G53">
            <v>98.683800000000005</v>
          </cell>
          <cell r="H53">
            <v>0</v>
          </cell>
          <cell r="I53">
            <v>98.683800000000005</v>
          </cell>
          <cell r="J53">
            <v>0.42815000000000003</v>
          </cell>
        </row>
        <row r="54">
          <cell r="A54">
            <v>422013</v>
          </cell>
          <cell r="B54">
            <v>42</v>
          </cell>
          <cell r="C54">
            <v>159.5</v>
          </cell>
          <cell r="D54" t="str">
            <v>Exploración Integral Burgos</v>
          </cell>
          <cell r="E54">
            <v>2013</v>
          </cell>
          <cell r="F54">
            <v>0</v>
          </cell>
          <cell r="G54">
            <v>266.06810000000002</v>
          </cell>
          <cell r="H54">
            <v>0</v>
          </cell>
          <cell r="I54">
            <v>266.06810000000002</v>
          </cell>
          <cell r="J54">
            <v>1.3172899999999998</v>
          </cell>
        </row>
        <row r="55">
          <cell r="A55">
            <v>422014</v>
          </cell>
          <cell r="B55">
            <v>42</v>
          </cell>
          <cell r="C55">
            <v>159.5</v>
          </cell>
          <cell r="D55" t="str">
            <v>Exploración Integral Burgos</v>
          </cell>
          <cell r="E55">
            <v>2014</v>
          </cell>
          <cell r="F55">
            <v>0</v>
          </cell>
          <cell r="G55">
            <v>543.79020000000003</v>
          </cell>
          <cell r="H55">
            <v>0</v>
          </cell>
          <cell r="I55">
            <v>543.79020000000003</v>
          </cell>
          <cell r="J55">
            <v>2.2427000000000001</v>
          </cell>
        </row>
        <row r="56">
          <cell r="A56">
            <v>422015</v>
          </cell>
          <cell r="B56">
            <v>42</v>
          </cell>
          <cell r="C56">
            <v>159.5</v>
          </cell>
          <cell r="D56" t="str">
            <v>Exploración Integral Burgos</v>
          </cell>
          <cell r="E56">
            <v>2015</v>
          </cell>
          <cell r="F56">
            <v>0</v>
          </cell>
          <cell r="G56">
            <v>625.15309999999999</v>
          </cell>
          <cell r="H56">
            <v>0</v>
          </cell>
          <cell r="I56">
            <v>625.15309999999999</v>
          </cell>
          <cell r="J56">
            <v>2.4212400000000001</v>
          </cell>
        </row>
        <row r="57">
          <cell r="A57">
            <v>422016</v>
          </cell>
          <cell r="B57">
            <v>42</v>
          </cell>
          <cell r="C57">
            <v>159.5</v>
          </cell>
          <cell r="D57" t="str">
            <v>Exploración Integral Burgos</v>
          </cell>
          <cell r="E57">
            <v>2016</v>
          </cell>
          <cell r="F57">
            <v>0</v>
          </cell>
          <cell r="G57">
            <v>629.76170000000002</v>
          </cell>
          <cell r="H57">
            <v>0</v>
          </cell>
          <cell r="I57">
            <v>629.76170000000002</v>
          </cell>
          <cell r="J57">
            <v>2.1590400000000001</v>
          </cell>
        </row>
        <row r="58">
          <cell r="A58">
            <v>422017</v>
          </cell>
          <cell r="B58">
            <v>42</v>
          </cell>
          <cell r="C58">
            <v>159.5</v>
          </cell>
          <cell r="D58" t="str">
            <v>Exploración Integral Burgos</v>
          </cell>
          <cell r="E58">
            <v>2017</v>
          </cell>
          <cell r="F58">
            <v>0</v>
          </cell>
          <cell r="G58">
            <v>628.23219999999992</v>
          </cell>
          <cell r="H58">
            <v>0</v>
          </cell>
          <cell r="I58">
            <v>628.23219999999992</v>
          </cell>
          <cell r="J58">
            <v>2.1496300000000002</v>
          </cell>
        </row>
        <row r="59">
          <cell r="A59">
            <v>422018</v>
          </cell>
          <cell r="B59">
            <v>42</v>
          </cell>
          <cell r="C59">
            <v>159.5</v>
          </cell>
          <cell r="D59" t="str">
            <v>Exploración Integral Burgos</v>
          </cell>
          <cell r="E59">
            <v>2018</v>
          </cell>
          <cell r="F59">
            <v>0</v>
          </cell>
          <cell r="G59">
            <v>579.25880000000006</v>
          </cell>
          <cell r="H59">
            <v>0</v>
          </cell>
          <cell r="I59">
            <v>579.25880000000006</v>
          </cell>
          <cell r="J59">
            <v>1.96526</v>
          </cell>
        </row>
        <row r="60">
          <cell r="A60">
            <v>422019</v>
          </cell>
          <cell r="B60">
            <v>42</v>
          </cell>
          <cell r="C60">
            <v>159.5</v>
          </cell>
          <cell r="D60" t="str">
            <v>Exploración Integral Burgos</v>
          </cell>
          <cell r="E60">
            <v>2019</v>
          </cell>
          <cell r="F60">
            <v>0</v>
          </cell>
          <cell r="G60">
            <v>738.4221</v>
          </cell>
          <cell r="H60">
            <v>0</v>
          </cell>
          <cell r="I60">
            <v>738.4221</v>
          </cell>
          <cell r="J60">
            <v>2.5305600000000004</v>
          </cell>
        </row>
        <row r="61">
          <cell r="A61">
            <v>422020</v>
          </cell>
          <cell r="B61">
            <v>42</v>
          </cell>
          <cell r="C61">
            <v>159.5</v>
          </cell>
          <cell r="D61" t="str">
            <v>Exploración Integral Burgos</v>
          </cell>
          <cell r="E61">
            <v>2020</v>
          </cell>
          <cell r="F61">
            <v>0</v>
          </cell>
          <cell r="G61">
            <v>834.69460000000004</v>
          </cell>
          <cell r="H61">
            <v>0</v>
          </cell>
          <cell r="I61">
            <v>834.69460000000004</v>
          </cell>
          <cell r="J61">
            <v>2.4096000000000002</v>
          </cell>
        </row>
        <row r="62">
          <cell r="A62">
            <v>422021</v>
          </cell>
          <cell r="B62">
            <v>42</v>
          </cell>
          <cell r="C62">
            <v>159.5</v>
          </cell>
          <cell r="D62" t="str">
            <v>Exploración Integral Burgos</v>
          </cell>
          <cell r="E62">
            <v>2021</v>
          </cell>
          <cell r="F62">
            <v>0</v>
          </cell>
          <cell r="G62">
            <v>981.59019999999987</v>
          </cell>
          <cell r="H62">
            <v>0</v>
          </cell>
          <cell r="I62">
            <v>981.59019999999987</v>
          </cell>
          <cell r="J62">
            <v>2.7432699999999999</v>
          </cell>
        </row>
        <row r="63">
          <cell r="A63">
            <v>422022</v>
          </cell>
          <cell r="B63">
            <v>42</v>
          </cell>
          <cell r="C63">
            <v>159.5</v>
          </cell>
          <cell r="D63" t="str">
            <v>Exploración Integral Burgos</v>
          </cell>
          <cell r="E63">
            <v>2022</v>
          </cell>
          <cell r="F63">
            <v>1.76233</v>
          </cell>
          <cell r="G63">
            <v>1046.14294</v>
          </cell>
          <cell r="H63">
            <v>0</v>
          </cell>
          <cell r="I63">
            <v>1046.14294</v>
          </cell>
          <cell r="J63">
            <v>2.9942299999999999</v>
          </cell>
        </row>
        <row r="64">
          <cell r="A64">
            <v>422023</v>
          </cell>
          <cell r="B64">
            <v>42</v>
          </cell>
          <cell r="C64">
            <v>159.5</v>
          </cell>
          <cell r="D64" t="str">
            <v>Exploración Integral Burgos</v>
          </cell>
          <cell r="E64">
            <v>2023</v>
          </cell>
          <cell r="F64">
            <v>2.2379199999999999</v>
          </cell>
          <cell r="G64">
            <v>1154.3429800000001</v>
          </cell>
          <cell r="H64">
            <v>0</v>
          </cell>
          <cell r="I64">
            <v>1154.3429800000001</v>
          </cell>
          <cell r="J64">
            <v>3.7138300000000002</v>
          </cell>
        </row>
        <row r="65">
          <cell r="A65">
            <v>422024</v>
          </cell>
          <cell r="B65">
            <v>42</v>
          </cell>
          <cell r="C65">
            <v>159.5</v>
          </cell>
          <cell r="D65" t="str">
            <v>Exploración Integral Burgos</v>
          </cell>
          <cell r="E65">
            <v>2024</v>
          </cell>
          <cell r="F65">
            <v>2.0578500000000002</v>
          </cell>
          <cell r="G65">
            <v>1311.1561000000004</v>
          </cell>
          <cell r="H65">
            <v>0</v>
          </cell>
          <cell r="I65">
            <v>1311.1561000000004</v>
          </cell>
          <cell r="J65">
            <v>4.3470900000000006</v>
          </cell>
        </row>
        <row r="66">
          <cell r="A66">
            <v>422025</v>
          </cell>
          <cell r="B66">
            <v>42</v>
          </cell>
          <cell r="C66">
            <v>159.5</v>
          </cell>
          <cell r="D66" t="str">
            <v>Exploración Integral Burgos</v>
          </cell>
          <cell r="E66">
            <v>2025</v>
          </cell>
          <cell r="F66">
            <v>1.89286</v>
          </cell>
          <cell r="G66">
            <v>1350.3789999999997</v>
          </cell>
          <cell r="H66">
            <v>0</v>
          </cell>
          <cell r="I66">
            <v>1350.3789999999997</v>
          </cell>
          <cell r="J66">
            <v>4.580610000000001</v>
          </cell>
        </row>
        <row r="67">
          <cell r="A67">
            <v>422026</v>
          </cell>
          <cell r="B67">
            <v>42</v>
          </cell>
          <cell r="C67">
            <v>159.5</v>
          </cell>
          <cell r="D67" t="str">
            <v>Exploración Integral Burgos</v>
          </cell>
          <cell r="E67">
            <v>2026</v>
          </cell>
          <cell r="F67">
            <v>1.7416499999999999</v>
          </cell>
          <cell r="G67">
            <v>1330.1629899999998</v>
          </cell>
          <cell r="H67">
            <v>0</v>
          </cell>
          <cell r="I67">
            <v>1330.1629899999998</v>
          </cell>
          <cell r="J67">
            <v>4.4632100000000001</v>
          </cell>
        </row>
        <row r="68">
          <cell r="A68">
            <v>422027</v>
          </cell>
          <cell r="B68">
            <v>42</v>
          </cell>
          <cell r="C68">
            <v>159.5</v>
          </cell>
          <cell r="D68" t="str">
            <v>Exploración Integral Burgos</v>
          </cell>
          <cell r="E68">
            <v>2027</v>
          </cell>
          <cell r="F68">
            <v>1.60301</v>
          </cell>
          <cell r="G68">
            <v>1286.40777</v>
          </cell>
          <cell r="H68">
            <v>0</v>
          </cell>
          <cell r="I68">
            <v>1286.40777</v>
          </cell>
          <cell r="J68">
            <v>4.6644399999999999</v>
          </cell>
        </row>
        <row r="69">
          <cell r="A69">
            <v>422028</v>
          </cell>
          <cell r="B69">
            <v>42</v>
          </cell>
          <cell r="C69">
            <v>159.5</v>
          </cell>
          <cell r="D69" t="str">
            <v>Exploración Integral Burgos</v>
          </cell>
          <cell r="E69">
            <v>2028</v>
          </cell>
          <cell r="F69">
            <v>1.4758800000000001</v>
          </cell>
          <cell r="G69">
            <v>1210.2636900000002</v>
          </cell>
          <cell r="H69">
            <v>0</v>
          </cell>
          <cell r="I69">
            <v>1210.2636900000002</v>
          </cell>
          <cell r="J69">
            <v>4.6009899999999995</v>
          </cell>
        </row>
        <row r="70">
          <cell r="A70">
            <v>422029</v>
          </cell>
          <cell r="B70">
            <v>42</v>
          </cell>
          <cell r="C70">
            <v>159.5</v>
          </cell>
          <cell r="D70" t="str">
            <v>Exploración Integral Burgos</v>
          </cell>
          <cell r="E70">
            <v>2029</v>
          </cell>
          <cell r="F70">
            <v>1.3592500000000001</v>
          </cell>
          <cell r="G70">
            <v>1079.24659</v>
          </cell>
          <cell r="H70">
            <v>0</v>
          </cell>
          <cell r="I70">
            <v>1079.24659</v>
          </cell>
          <cell r="J70">
            <v>4.1710799999999999</v>
          </cell>
        </row>
        <row r="71">
          <cell r="A71">
            <v>422030</v>
          </cell>
          <cell r="B71">
            <v>42</v>
          </cell>
          <cell r="C71">
            <v>159.5</v>
          </cell>
          <cell r="D71" t="str">
            <v>Exploración Integral Burgos</v>
          </cell>
          <cell r="E71">
            <v>2030</v>
          </cell>
          <cell r="F71">
            <v>1.2522200000000001</v>
          </cell>
          <cell r="G71">
            <v>877.58261000000005</v>
          </cell>
          <cell r="H71">
            <v>0</v>
          </cell>
          <cell r="I71">
            <v>877.58261000000005</v>
          </cell>
          <cell r="J71">
            <v>3.3808000000000002</v>
          </cell>
        </row>
        <row r="72">
          <cell r="A72">
            <v>422031</v>
          </cell>
          <cell r="B72">
            <v>42</v>
          </cell>
          <cell r="C72">
            <v>159.5</v>
          </cell>
          <cell r="D72" t="str">
            <v>Exploración Integral Burgos</v>
          </cell>
          <cell r="E72">
            <v>2031</v>
          </cell>
          <cell r="F72">
            <v>1.15398</v>
          </cell>
          <cell r="G72">
            <v>718.35129999999992</v>
          </cell>
          <cell r="H72">
            <v>0</v>
          </cell>
          <cell r="I72">
            <v>718.35129999999992</v>
          </cell>
          <cell r="J72">
            <v>2.7558800000000003</v>
          </cell>
        </row>
        <row r="73">
          <cell r="A73">
            <v>422032</v>
          </cell>
          <cell r="B73">
            <v>42</v>
          </cell>
          <cell r="C73">
            <v>159.5</v>
          </cell>
          <cell r="D73" t="str">
            <v>Exploración Integral Burgos</v>
          </cell>
          <cell r="E73">
            <v>2032</v>
          </cell>
          <cell r="F73">
            <v>1.0637799999999999</v>
          </cell>
          <cell r="G73">
            <v>582.25921000000005</v>
          </cell>
          <cell r="H73">
            <v>0</v>
          </cell>
          <cell r="I73">
            <v>582.25921000000005</v>
          </cell>
          <cell r="J73">
            <v>2.2584</v>
          </cell>
        </row>
        <row r="74">
          <cell r="A74">
            <v>422033</v>
          </cell>
          <cell r="B74">
            <v>42</v>
          </cell>
          <cell r="C74">
            <v>159.5</v>
          </cell>
          <cell r="D74" t="str">
            <v>Exploración Integral Burgos</v>
          </cell>
          <cell r="E74">
            <v>2033</v>
          </cell>
          <cell r="F74">
            <v>0.98092999999999997</v>
          </cell>
          <cell r="G74">
            <v>483.60690999999997</v>
          </cell>
          <cell r="H74">
            <v>0</v>
          </cell>
          <cell r="I74">
            <v>483.60690999999997</v>
          </cell>
          <cell r="J74">
            <v>1.8798800000000004</v>
          </cell>
        </row>
        <row r="75">
          <cell r="A75">
            <v>422034</v>
          </cell>
          <cell r="B75">
            <v>42</v>
          </cell>
          <cell r="C75">
            <v>159.5</v>
          </cell>
          <cell r="D75" t="str">
            <v>Exploración Integral Burgos</v>
          </cell>
          <cell r="E75">
            <v>2034</v>
          </cell>
          <cell r="F75">
            <v>0.90471999999999997</v>
          </cell>
          <cell r="G75">
            <v>405.24523999999991</v>
          </cell>
          <cell r="H75">
            <v>0</v>
          </cell>
          <cell r="I75">
            <v>405.24523999999991</v>
          </cell>
          <cell r="J75">
            <v>1.57623</v>
          </cell>
        </row>
        <row r="76">
          <cell r="A76">
            <v>422035</v>
          </cell>
          <cell r="B76">
            <v>42</v>
          </cell>
          <cell r="C76">
            <v>159.5</v>
          </cell>
          <cell r="D76" t="str">
            <v>Exploración Integral Burgos</v>
          </cell>
          <cell r="E76">
            <v>2035</v>
          </cell>
          <cell r="F76">
            <v>0.83460000000000001</v>
          </cell>
          <cell r="G76">
            <v>333.76884000000007</v>
          </cell>
          <cell r="H76">
            <v>0</v>
          </cell>
          <cell r="I76">
            <v>333.76884000000007</v>
          </cell>
          <cell r="J76">
            <v>1.3261000000000001</v>
          </cell>
        </row>
        <row r="77">
          <cell r="A77">
            <v>422036</v>
          </cell>
          <cell r="B77">
            <v>42</v>
          </cell>
          <cell r="C77">
            <v>159.5</v>
          </cell>
          <cell r="D77" t="str">
            <v>Exploración Integral Burgos</v>
          </cell>
          <cell r="E77">
            <v>2036</v>
          </cell>
          <cell r="F77">
            <v>0.76993</v>
          </cell>
          <cell r="G77">
            <v>284.65054999999995</v>
          </cell>
          <cell r="H77">
            <v>0</v>
          </cell>
          <cell r="I77">
            <v>284.65054999999995</v>
          </cell>
          <cell r="J77">
            <v>1.17153</v>
          </cell>
        </row>
        <row r="78">
          <cell r="A78">
            <v>422037</v>
          </cell>
          <cell r="B78">
            <v>42</v>
          </cell>
          <cell r="C78">
            <v>159.5</v>
          </cell>
          <cell r="D78" t="str">
            <v>Exploración Integral Burgos</v>
          </cell>
          <cell r="E78">
            <v>2037</v>
          </cell>
          <cell r="F78">
            <v>0.71067000000000002</v>
          </cell>
          <cell r="G78">
            <v>249.12176000000002</v>
          </cell>
          <cell r="H78">
            <v>0</v>
          </cell>
          <cell r="I78">
            <v>249.12176000000002</v>
          </cell>
          <cell r="J78">
            <v>1.0851200000000001</v>
          </cell>
        </row>
        <row r="79">
          <cell r="A79">
            <v>422038</v>
          </cell>
          <cell r="B79">
            <v>42</v>
          </cell>
          <cell r="C79">
            <v>159.5</v>
          </cell>
          <cell r="D79" t="str">
            <v>Exploración Integral Burgos</v>
          </cell>
          <cell r="E79">
            <v>2038</v>
          </cell>
          <cell r="F79">
            <v>0.65598999999999996</v>
          </cell>
          <cell r="G79">
            <v>218.46869000000001</v>
          </cell>
          <cell r="H79">
            <v>0</v>
          </cell>
          <cell r="I79">
            <v>218.46869000000001</v>
          </cell>
          <cell r="J79">
            <v>1.0163599999999997</v>
          </cell>
        </row>
        <row r="80">
          <cell r="A80">
            <v>422039</v>
          </cell>
          <cell r="B80">
            <v>42</v>
          </cell>
          <cell r="C80">
            <v>159.5</v>
          </cell>
          <cell r="D80" t="str">
            <v>Exploración Integral Burgos</v>
          </cell>
          <cell r="E80">
            <v>2039</v>
          </cell>
          <cell r="F80">
            <v>0.60402</v>
          </cell>
          <cell r="G80">
            <v>184.95982999999998</v>
          </cell>
          <cell r="H80">
            <v>0</v>
          </cell>
          <cell r="I80">
            <v>184.95982999999998</v>
          </cell>
          <cell r="J80">
            <v>0.87394000000000005</v>
          </cell>
        </row>
        <row r="81">
          <cell r="A81">
            <v>422040</v>
          </cell>
          <cell r="B81">
            <v>42</v>
          </cell>
          <cell r="C81">
            <v>159.5</v>
          </cell>
          <cell r="D81" t="str">
            <v>Exploración Integral Burgos</v>
          </cell>
          <cell r="E81">
            <v>2040</v>
          </cell>
          <cell r="F81">
            <v>0.55786999999999998</v>
          </cell>
          <cell r="G81">
            <v>157.36337</v>
          </cell>
          <cell r="H81">
            <v>0</v>
          </cell>
          <cell r="I81">
            <v>157.36337</v>
          </cell>
          <cell r="J81">
            <v>0.75143000000000004</v>
          </cell>
        </row>
        <row r="82">
          <cell r="A82">
            <v>422041</v>
          </cell>
          <cell r="B82">
            <v>42</v>
          </cell>
          <cell r="C82">
            <v>159.5</v>
          </cell>
          <cell r="D82" t="str">
            <v>Exploración Integral Burgos</v>
          </cell>
          <cell r="E82">
            <v>2041</v>
          </cell>
          <cell r="F82">
            <v>0.51497000000000004</v>
          </cell>
          <cell r="G82">
            <v>135.05439000000001</v>
          </cell>
          <cell r="H82">
            <v>0</v>
          </cell>
          <cell r="I82">
            <v>135.05439000000001</v>
          </cell>
          <cell r="J82">
            <v>0.65272000000000008</v>
          </cell>
        </row>
        <row r="83">
          <cell r="A83">
            <v>422042</v>
          </cell>
          <cell r="B83">
            <v>42</v>
          </cell>
          <cell r="C83">
            <v>159.5</v>
          </cell>
          <cell r="D83" t="str">
            <v>Exploración Integral Burgos</v>
          </cell>
          <cell r="E83">
            <v>2042</v>
          </cell>
          <cell r="F83">
            <v>0.47571000000000002</v>
          </cell>
          <cell r="G83">
            <v>116.78076</v>
          </cell>
          <cell r="H83">
            <v>0</v>
          </cell>
          <cell r="I83">
            <v>116.78076</v>
          </cell>
          <cell r="J83">
            <v>0.57217000000000007</v>
          </cell>
        </row>
        <row r="84">
          <cell r="A84">
            <v>422043</v>
          </cell>
          <cell r="B84">
            <v>42</v>
          </cell>
          <cell r="C84">
            <v>159.5</v>
          </cell>
          <cell r="D84" t="str">
            <v>Exploración Integral Burgos</v>
          </cell>
          <cell r="E84">
            <v>2043</v>
          </cell>
          <cell r="F84">
            <v>0.43856000000000001</v>
          </cell>
          <cell r="G84">
            <v>101.74367000000001</v>
          </cell>
          <cell r="H84">
            <v>0</v>
          </cell>
          <cell r="I84">
            <v>101.74367000000001</v>
          </cell>
          <cell r="J84">
            <v>0.50633000000000006</v>
          </cell>
        </row>
        <row r="85">
          <cell r="A85">
            <v>422044</v>
          </cell>
          <cell r="B85">
            <v>42</v>
          </cell>
          <cell r="C85">
            <v>159.5</v>
          </cell>
          <cell r="D85" t="str">
            <v>Exploración Integral Burgos</v>
          </cell>
          <cell r="E85">
            <v>2044</v>
          </cell>
          <cell r="F85">
            <v>0.40416000000000002</v>
          </cell>
          <cell r="G85">
            <v>89.335939999999994</v>
          </cell>
          <cell r="H85">
            <v>0</v>
          </cell>
          <cell r="I85">
            <v>89.335939999999994</v>
          </cell>
          <cell r="J85">
            <v>0.45171</v>
          </cell>
        </row>
        <row r="86">
          <cell r="A86">
            <v>422045</v>
          </cell>
          <cell r="B86">
            <v>42</v>
          </cell>
          <cell r="C86">
            <v>159.5</v>
          </cell>
          <cell r="D86" t="str">
            <v>Exploración Integral Burgos</v>
          </cell>
          <cell r="E86">
            <v>2045</v>
          </cell>
          <cell r="F86">
            <v>0.37195</v>
          </cell>
          <cell r="G86">
            <v>79.095379999999992</v>
          </cell>
          <cell r="H86">
            <v>0</v>
          </cell>
          <cell r="I86">
            <v>79.095379999999992</v>
          </cell>
          <cell r="J86">
            <v>0.40744999999999998</v>
          </cell>
        </row>
        <row r="87">
          <cell r="A87">
            <v>422046</v>
          </cell>
          <cell r="B87">
            <v>42</v>
          </cell>
          <cell r="C87">
            <v>159.5</v>
          </cell>
          <cell r="D87" t="str">
            <v>Exploración Integral Burgos</v>
          </cell>
          <cell r="E87">
            <v>2046</v>
          </cell>
          <cell r="F87">
            <v>0.34314</v>
          </cell>
          <cell r="G87">
            <v>70.366950000000017</v>
          </cell>
          <cell r="H87">
            <v>0</v>
          </cell>
          <cell r="I87">
            <v>70.366950000000017</v>
          </cell>
          <cell r="J87">
            <v>0.36986999999999998</v>
          </cell>
        </row>
        <row r="88">
          <cell r="A88">
            <v>422047</v>
          </cell>
          <cell r="B88">
            <v>42</v>
          </cell>
          <cell r="C88">
            <v>159.5</v>
          </cell>
          <cell r="D88" t="str">
            <v>Exploración Integral Burgos</v>
          </cell>
          <cell r="E88">
            <v>2047</v>
          </cell>
          <cell r="F88">
            <v>0.31724999999999998</v>
          </cell>
          <cell r="G88">
            <v>62.947769999999998</v>
          </cell>
          <cell r="H88">
            <v>0</v>
          </cell>
          <cell r="I88">
            <v>62.947769999999998</v>
          </cell>
          <cell r="J88">
            <v>0.33763000000000004</v>
          </cell>
        </row>
        <row r="89">
          <cell r="A89">
            <v>422048</v>
          </cell>
          <cell r="B89">
            <v>42</v>
          </cell>
          <cell r="C89">
            <v>159.5</v>
          </cell>
          <cell r="D89" t="str">
            <v>Exploración Integral Burgos</v>
          </cell>
          <cell r="E89">
            <v>2048</v>
          </cell>
          <cell r="F89">
            <v>0.29269000000000001</v>
          </cell>
          <cell r="G89">
            <v>56.51310999999999</v>
          </cell>
          <cell r="H89">
            <v>0</v>
          </cell>
          <cell r="I89">
            <v>56.51310999999999</v>
          </cell>
          <cell r="J89">
            <v>0.30908000000000002</v>
          </cell>
        </row>
        <row r="90">
          <cell r="A90">
            <v>422049</v>
          </cell>
          <cell r="B90">
            <v>42</v>
          </cell>
          <cell r="C90">
            <v>159.5</v>
          </cell>
          <cell r="D90" t="str">
            <v>Exploración Integral Burgos</v>
          </cell>
          <cell r="E90">
            <v>2049</v>
          </cell>
          <cell r="F90">
            <v>0.26973000000000003</v>
          </cell>
          <cell r="G90">
            <v>50.928440000000009</v>
          </cell>
          <cell r="H90">
            <v>0</v>
          </cell>
          <cell r="I90">
            <v>50.928440000000009</v>
          </cell>
          <cell r="J90">
            <v>0.28432999999999997</v>
          </cell>
        </row>
        <row r="91">
          <cell r="A91">
            <v>422050</v>
          </cell>
          <cell r="B91">
            <v>42</v>
          </cell>
          <cell r="C91">
            <v>159.5</v>
          </cell>
          <cell r="D91" t="str">
            <v>Exploración Integral Burgos</v>
          </cell>
          <cell r="E91">
            <v>2050</v>
          </cell>
          <cell r="F91">
            <v>0.24681</v>
          </cell>
          <cell r="G91">
            <v>46.063799999999986</v>
          </cell>
          <cell r="H91">
            <v>0</v>
          </cell>
          <cell r="I91">
            <v>46.063799999999986</v>
          </cell>
          <cell r="J91">
            <v>0.26236999999999999</v>
          </cell>
        </row>
        <row r="92">
          <cell r="A92">
            <v>422051</v>
          </cell>
          <cell r="B92">
            <v>42</v>
          </cell>
          <cell r="C92">
            <v>159.5</v>
          </cell>
          <cell r="D92" t="str">
            <v>Exploración Integral Burgos</v>
          </cell>
          <cell r="E92">
            <v>2051</v>
          </cell>
          <cell r="F92">
            <v>0.22578000000000001</v>
          </cell>
          <cell r="G92">
            <v>41.715759999999996</v>
          </cell>
          <cell r="H92">
            <v>0</v>
          </cell>
          <cell r="I92">
            <v>41.715759999999996</v>
          </cell>
          <cell r="J92">
            <v>0.24207999999999996</v>
          </cell>
        </row>
        <row r="93">
          <cell r="A93">
            <v>422052</v>
          </cell>
          <cell r="B93">
            <v>42</v>
          </cell>
          <cell r="C93">
            <v>159.5</v>
          </cell>
          <cell r="D93" t="str">
            <v>Exploración Integral Burgos</v>
          </cell>
          <cell r="E93">
            <v>2052</v>
          </cell>
          <cell r="F93">
            <v>0.20846999999999999</v>
          </cell>
          <cell r="G93">
            <v>37.860360000000007</v>
          </cell>
          <cell r="H93">
            <v>0</v>
          </cell>
          <cell r="I93">
            <v>37.860360000000007</v>
          </cell>
          <cell r="J93">
            <v>0.22384000000000001</v>
          </cell>
        </row>
        <row r="94">
          <cell r="A94">
            <v>422053</v>
          </cell>
          <cell r="B94">
            <v>42</v>
          </cell>
          <cell r="C94">
            <v>159.5</v>
          </cell>
          <cell r="D94" t="str">
            <v>Exploración Integral Burgos</v>
          </cell>
          <cell r="E94">
            <v>2053</v>
          </cell>
          <cell r="F94">
            <v>0.19106000000000001</v>
          </cell>
          <cell r="G94">
            <v>34.477529999999994</v>
          </cell>
          <cell r="H94">
            <v>0</v>
          </cell>
          <cell r="I94">
            <v>34.477529999999994</v>
          </cell>
          <cell r="J94">
            <v>0.20734000000000005</v>
          </cell>
        </row>
        <row r="95">
          <cell r="A95">
            <v>422054</v>
          </cell>
          <cell r="B95">
            <v>42</v>
          </cell>
          <cell r="C95">
            <v>159.5</v>
          </cell>
          <cell r="D95" t="str">
            <v>Exploración Integral Burgos</v>
          </cell>
          <cell r="E95">
            <v>2054</v>
          </cell>
          <cell r="F95">
            <v>0.1754</v>
          </cell>
          <cell r="G95">
            <v>31.512419999999995</v>
          </cell>
          <cell r="H95">
            <v>0</v>
          </cell>
          <cell r="I95">
            <v>31.512419999999995</v>
          </cell>
          <cell r="J95">
            <v>0.19264000000000003</v>
          </cell>
        </row>
        <row r="96">
          <cell r="A96">
            <v>422055</v>
          </cell>
          <cell r="B96">
            <v>42</v>
          </cell>
          <cell r="C96">
            <v>159.5</v>
          </cell>
          <cell r="D96" t="str">
            <v>Exploración Integral Burgos</v>
          </cell>
          <cell r="E96">
            <v>2055</v>
          </cell>
          <cell r="F96">
            <v>0.16137000000000001</v>
          </cell>
          <cell r="G96">
            <v>28.800240000000002</v>
          </cell>
          <cell r="H96">
            <v>0</v>
          </cell>
          <cell r="I96">
            <v>28.800240000000002</v>
          </cell>
          <cell r="J96">
            <v>0.17872000000000002</v>
          </cell>
        </row>
        <row r="97">
          <cell r="A97">
            <v>422056</v>
          </cell>
          <cell r="B97">
            <v>42</v>
          </cell>
          <cell r="C97">
            <v>159.5</v>
          </cell>
          <cell r="D97" t="str">
            <v>Exploración Integral Burgos</v>
          </cell>
          <cell r="E97">
            <v>2056</v>
          </cell>
          <cell r="F97">
            <v>0.14598</v>
          </cell>
          <cell r="G97">
            <v>26.306739999999998</v>
          </cell>
          <cell r="H97">
            <v>0</v>
          </cell>
          <cell r="I97">
            <v>26.306739999999998</v>
          </cell>
          <cell r="J97">
            <v>0.16564000000000001</v>
          </cell>
        </row>
        <row r="98">
          <cell r="A98">
            <v>422057</v>
          </cell>
          <cell r="B98">
            <v>42</v>
          </cell>
          <cell r="C98">
            <v>159.5</v>
          </cell>
          <cell r="D98" t="str">
            <v>Exploración Integral Burgos</v>
          </cell>
          <cell r="E98">
            <v>2057</v>
          </cell>
          <cell r="F98">
            <v>0.13311999999999999</v>
          </cell>
          <cell r="G98">
            <v>23.822890000000001</v>
          </cell>
          <cell r="H98">
            <v>0</v>
          </cell>
          <cell r="I98">
            <v>23.822890000000001</v>
          </cell>
          <cell r="J98">
            <v>0.15367</v>
          </cell>
        </row>
        <row r="99">
          <cell r="A99">
            <v>422058</v>
          </cell>
          <cell r="B99">
            <v>42</v>
          </cell>
          <cell r="C99">
            <v>159.5</v>
          </cell>
          <cell r="D99" t="str">
            <v>Exploración Integral Burgos</v>
          </cell>
          <cell r="E99">
            <v>2058</v>
          </cell>
          <cell r="F99">
            <v>0.12153</v>
          </cell>
          <cell r="G99">
            <v>20.552530000000001</v>
          </cell>
          <cell r="H99">
            <v>0</v>
          </cell>
          <cell r="I99">
            <v>20.552530000000001</v>
          </cell>
          <cell r="J99">
            <v>0.13941000000000001</v>
          </cell>
        </row>
        <row r="100">
          <cell r="A100">
            <v>422059</v>
          </cell>
          <cell r="B100">
            <v>42</v>
          </cell>
          <cell r="C100">
            <v>159.5</v>
          </cell>
          <cell r="D100" t="str">
            <v>Exploración Integral Burgos</v>
          </cell>
          <cell r="E100">
            <v>2059</v>
          </cell>
          <cell r="F100">
            <v>8.7730000000000002E-2</v>
          </cell>
          <cell r="G100">
            <v>15.8826</v>
          </cell>
          <cell r="H100">
            <v>0</v>
          </cell>
          <cell r="I100">
            <v>15.8826</v>
          </cell>
          <cell r="J100">
            <v>0.10627000000000002</v>
          </cell>
        </row>
        <row r="101">
          <cell r="A101">
            <v>432011</v>
          </cell>
          <cell r="B101">
            <v>43</v>
          </cell>
          <cell r="C101">
            <v>108</v>
          </cell>
          <cell r="D101" t="str">
            <v>Exploración Evaluación del Potencial Campeche Oriente Terciario</v>
          </cell>
          <cell r="E101">
            <v>2011</v>
          </cell>
          <cell r="F101">
            <v>0</v>
          </cell>
          <cell r="G101">
            <v>0</v>
          </cell>
          <cell r="H101">
            <v>0</v>
          </cell>
          <cell r="I101">
            <v>0</v>
          </cell>
          <cell r="J101">
            <v>0</v>
          </cell>
        </row>
        <row r="102">
          <cell r="A102">
            <v>432012</v>
          </cell>
          <cell r="B102">
            <v>43</v>
          </cell>
          <cell r="C102">
            <v>108</v>
          </cell>
          <cell r="D102" t="str">
            <v>Exploración Evaluación del Potencial Campeche Oriente Terciario</v>
          </cell>
          <cell r="E102">
            <v>2012</v>
          </cell>
          <cell r="F102">
            <v>0</v>
          </cell>
          <cell r="G102">
            <v>0</v>
          </cell>
          <cell r="H102">
            <v>0</v>
          </cell>
          <cell r="I102">
            <v>0</v>
          </cell>
          <cell r="J102">
            <v>0</v>
          </cell>
        </row>
        <row r="103">
          <cell r="A103">
            <v>432013</v>
          </cell>
          <cell r="B103">
            <v>43</v>
          </cell>
          <cell r="C103">
            <v>108</v>
          </cell>
          <cell r="D103" t="str">
            <v>Exploración Evaluación del Potencial Campeche Oriente Terciario</v>
          </cell>
          <cell r="E103">
            <v>2013</v>
          </cell>
          <cell r="F103">
            <v>0</v>
          </cell>
          <cell r="G103">
            <v>0</v>
          </cell>
          <cell r="H103">
            <v>0</v>
          </cell>
          <cell r="I103">
            <v>0</v>
          </cell>
          <cell r="J103">
            <v>0</v>
          </cell>
        </row>
        <row r="104">
          <cell r="A104">
            <v>432014</v>
          </cell>
          <cell r="B104">
            <v>43</v>
          </cell>
          <cell r="C104">
            <v>108</v>
          </cell>
          <cell r="D104" t="str">
            <v>Exploración Evaluación del Potencial Campeche Oriente Terciario</v>
          </cell>
          <cell r="E104">
            <v>2014</v>
          </cell>
          <cell r="F104">
            <v>0</v>
          </cell>
          <cell r="G104">
            <v>0</v>
          </cell>
          <cell r="H104">
            <v>0</v>
          </cell>
          <cell r="I104">
            <v>0</v>
          </cell>
          <cell r="J104">
            <v>0</v>
          </cell>
        </row>
        <row r="105">
          <cell r="A105">
            <v>432015</v>
          </cell>
          <cell r="B105">
            <v>43</v>
          </cell>
          <cell r="C105">
            <v>108</v>
          </cell>
          <cell r="D105" t="str">
            <v>Exploración Evaluación del Potencial Campeche Oriente Terciario</v>
          </cell>
          <cell r="E105">
            <v>2015</v>
          </cell>
          <cell r="F105">
            <v>0</v>
          </cell>
          <cell r="G105">
            <v>0</v>
          </cell>
          <cell r="H105">
            <v>0</v>
          </cell>
          <cell r="I105">
            <v>0</v>
          </cell>
          <cell r="J105">
            <v>0</v>
          </cell>
        </row>
        <row r="106">
          <cell r="A106">
            <v>432016</v>
          </cell>
          <cell r="B106">
            <v>43</v>
          </cell>
          <cell r="C106">
            <v>108</v>
          </cell>
          <cell r="D106" t="str">
            <v>Exploración Evaluación del Potencial Campeche Oriente Terciario</v>
          </cell>
          <cell r="E106">
            <v>2016</v>
          </cell>
          <cell r="F106">
            <v>0</v>
          </cell>
          <cell r="G106">
            <v>0</v>
          </cell>
          <cell r="H106">
            <v>0</v>
          </cell>
          <cell r="I106">
            <v>0</v>
          </cell>
          <cell r="J106">
            <v>0</v>
          </cell>
        </row>
        <row r="107">
          <cell r="A107">
            <v>432017</v>
          </cell>
          <cell r="B107">
            <v>43</v>
          </cell>
          <cell r="C107">
            <v>108</v>
          </cell>
          <cell r="D107" t="str">
            <v>Exploración Evaluación del Potencial Campeche Oriente Terciario</v>
          </cell>
          <cell r="E107">
            <v>2017</v>
          </cell>
          <cell r="F107">
            <v>0</v>
          </cell>
          <cell r="G107">
            <v>0</v>
          </cell>
          <cell r="H107">
            <v>0</v>
          </cell>
          <cell r="I107">
            <v>0</v>
          </cell>
          <cell r="J107">
            <v>0</v>
          </cell>
        </row>
        <row r="108">
          <cell r="A108">
            <v>432018</v>
          </cell>
          <cell r="B108">
            <v>43</v>
          </cell>
          <cell r="C108">
            <v>108</v>
          </cell>
          <cell r="D108" t="str">
            <v>Exploración Evaluación del Potencial Campeche Oriente Terciario</v>
          </cell>
          <cell r="E108">
            <v>2018</v>
          </cell>
          <cell r="F108">
            <v>0</v>
          </cell>
          <cell r="G108">
            <v>0</v>
          </cell>
          <cell r="H108">
            <v>0</v>
          </cell>
          <cell r="I108">
            <v>0</v>
          </cell>
          <cell r="J108">
            <v>0</v>
          </cell>
        </row>
        <row r="109">
          <cell r="A109">
            <v>432019</v>
          </cell>
          <cell r="B109">
            <v>43</v>
          </cell>
          <cell r="C109">
            <v>108</v>
          </cell>
          <cell r="D109" t="str">
            <v>Exploración Evaluación del Potencial Campeche Oriente Terciario</v>
          </cell>
          <cell r="E109">
            <v>2019</v>
          </cell>
          <cell r="F109">
            <v>0</v>
          </cell>
          <cell r="G109">
            <v>0</v>
          </cell>
          <cell r="H109">
            <v>0</v>
          </cell>
          <cell r="I109">
            <v>0</v>
          </cell>
          <cell r="J109">
            <v>0</v>
          </cell>
        </row>
        <row r="110">
          <cell r="A110">
            <v>432020</v>
          </cell>
          <cell r="B110">
            <v>43</v>
          </cell>
          <cell r="C110">
            <v>108</v>
          </cell>
          <cell r="D110" t="str">
            <v>Exploración Evaluación del Potencial Campeche Oriente Terciario</v>
          </cell>
          <cell r="E110">
            <v>2020</v>
          </cell>
          <cell r="F110">
            <v>0</v>
          </cell>
          <cell r="G110">
            <v>0</v>
          </cell>
          <cell r="H110">
            <v>0</v>
          </cell>
          <cell r="I110">
            <v>0</v>
          </cell>
          <cell r="J110">
            <v>0</v>
          </cell>
        </row>
        <row r="111">
          <cell r="A111">
            <v>432021</v>
          </cell>
          <cell r="B111">
            <v>43</v>
          </cell>
          <cell r="C111">
            <v>108</v>
          </cell>
          <cell r="D111" t="str">
            <v>Exploración Evaluación del Potencial Campeche Oriente Terciario</v>
          </cell>
          <cell r="E111">
            <v>2021</v>
          </cell>
          <cell r="F111">
            <v>0</v>
          </cell>
          <cell r="G111">
            <v>0</v>
          </cell>
          <cell r="H111">
            <v>0</v>
          </cell>
          <cell r="I111">
            <v>0</v>
          </cell>
          <cell r="J111">
            <v>0</v>
          </cell>
        </row>
        <row r="112">
          <cell r="A112">
            <v>432022</v>
          </cell>
          <cell r="B112">
            <v>43</v>
          </cell>
          <cell r="C112">
            <v>108</v>
          </cell>
          <cell r="D112" t="str">
            <v>Exploración Evaluación del Potencial Campeche Oriente Terciario</v>
          </cell>
          <cell r="E112">
            <v>2022</v>
          </cell>
          <cell r="F112">
            <v>0</v>
          </cell>
          <cell r="G112">
            <v>0</v>
          </cell>
          <cell r="H112">
            <v>0</v>
          </cell>
          <cell r="I112">
            <v>0</v>
          </cell>
          <cell r="J112">
            <v>0</v>
          </cell>
        </row>
        <row r="113">
          <cell r="A113">
            <v>432023</v>
          </cell>
          <cell r="B113">
            <v>43</v>
          </cell>
          <cell r="C113">
            <v>108</v>
          </cell>
          <cell r="D113" t="str">
            <v>Exploración Evaluación del Potencial Campeche Oriente Terciario</v>
          </cell>
          <cell r="E113">
            <v>2023</v>
          </cell>
          <cell r="F113">
            <v>0</v>
          </cell>
          <cell r="G113">
            <v>26.6309</v>
          </cell>
          <cell r="H113">
            <v>0</v>
          </cell>
          <cell r="I113">
            <v>26.6309</v>
          </cell>
          <cell r="J113">
            <v>1.5526900000000001</v>
          </cell>
        </row>
        <row r="114">
          <cell r="A114">
            <v>432024</v>
          </cell>
          <cell r="B114">
            <v>43</v>
          </cell>
          <cell r="C114">
            <v>108</v>
          </cell>
          <cell r="D114" t="str">
            <v>Exploración Evaluación del Potencial Campeche Oriente Terciario</v>
          </cell>
          <cell r="E114">
            <v>2024</v>
          </cell>
          <cell r="F114">
            <v>0</v>
          </cell>
          <cell r="G114">
            <v>58.488900000000001</v>
          </cell>
          <cell r="H114">
            <v>0</v>
          </cell>
          <cell r="I114">
            <v>58.488900000000001</v>
          </cell>
          <cell r="J114">
            <v>3.4447100000000002</v>
          </cell>
        </row>
        <row r="115">
          <cell r="A115">
            <v>432025</v>
          </cell>
          <cell r="B115">
            <v>43</v>
          </cell>
          <cell r="C115">
            <v>108</v>
          </cell>
          <cell r="D115" t="str">
            <v>Exploración Evaluación del Potencial Campeche Oriente Terciario</v>
          </cell>
          <cell r="E115">
            <v>2025</v>
          </cell>
          <cell r="F115">
            <v>0</v>
          </cell>
          <cell r="G115">
            <v>60.7423</v>
          </cell>
          <cell r="H115">
            <v>0</v>
          </cell>
          <cell r="I115">
            <v>60.7423</v>
          </cell>
          <cell r="J115">
            <v>3.5884999999999998</v>
          </cell>
        </row>
        <row r="116">
          <cell r="A116">
            <v>432026</v>
          </cell>
          <cell r="B116">
            <v>43</v>
          </cell>
          <cell r="C116">
            <v>108</v>
          </cell>
          <cell r="D116" t="str">
            <v>Exploración Evaluación del Potencial Campeche Oriente Terciario</v>
          </cell>
          <cell r="E116">
            <v>2026</v>
          </cell>
          <cell r="F116">
            <v>0</v>
          </cell>
          <cell r="G116">
            <v>54.299499999999995</v>
          </cell>
          <cell r="H116">
            <v>0</v>
          </cell>
          <cell r="I116">
            <v>54.299499999999995</v>
          </cell>
          <cell r="J116">
            <v>3.2095899999999999</v>
          </cell>
        </row>
        <row r="117">
          <cell r="A117">
            <v>432027</v>
          </cell>
          <cell r="B117">
            <v>43</v>
          </cell>
          <cell r="C117">
            <v>108</v>
          </cell>
          <cell r="D117" t="str">
            <v>Exploración Evaluación del Potencial Campeche Oriente Terciario</v>
          </cell>
          <cell r="E117">
            <v>2027</v>
          </cell>
          <cell r="F117">
            <v>0</v>
          </cell>
          <cell r="G117">
            <v>56.77852</v>
          </cell>
          <cell r="H117">
            <v>0</v>
          </cell>
          <cell r="I117">
            <v>56.77852</v>
          </cell>
          <cell r="J117">
            <v>3.37026</v>
          </cell>
        </row>
        <row r="118">
          <cell r="A118">
            <v>432028</v>
          </cell>
          <cell r="B118">
            <v>43</v>
          </cell>
          <cell r="C118">
            <v>108</v>
          </cell>
          <cell r="D118" t="str">
            <v>Exploración Evaluación del Potencial Campeche Oriente Terciario</v>
          </cell>
          <cell r="E118">
            <v>2028</v>
          </cell>
          <cell r="F118">
            <v>0</v>
          </cell>
          <cell r="G118">
            <v>84.732900000000001</v>
          </cell>
          <cell r="H118">
            <v>0</v>
          </cell>
          <cell r="I118">
            <v>84.732900000000001</v>
          </cell>
          <cell r="J118">
            <v>5.0719399999999997</v>
          </cell>
        </row>
        <row r="119">
          <cell r="A119">
            <v>432029</v>
          </cell>
          <cell r="B119">
            <v>43</v>
          </cell>
          <cell r="C119">
            <v>108</v>
          </cell>
          <cell r="D119" t="str">
            <v>Exploración Evaluación del Potencial Campeche Oriente Terciario</v>
          </cell>
          <cell r="E119">
            <v>2029</v>
          </cell>
          <cell r="F119">
            <v>0</v>
          </cell>
          <cell r="G119">
            <v>98.95259999999999</v>
          </cell>
          <cell r="H119">
            <v>0</v>
          </cell>
          <cell r="I119">
            <v>98.95259999999999</v>
          </cell>
          <cell r="J119">
            <v>5.9405900000000003</v>
          </cell>
        </row>
        <row r="120">
          <cell r="A120">
            <v>432030</v>
          </cell>
          <cell r="B120">
            <v>43</v>
          </cell>
          <cell r="C120">
            <v>108</v>
          </cell>
          <cell r="D120" t="str">
            <v>Exploración Evaluación del Potencial Campeche Oriente Terciario</v>
          </cell>
          <cell r="E120">
            <v>2030</v>
          </cell>
          <cell r="F120">
            <v>0</v>
          </cell>
          <cell r="G120">
            <v>89.387799999999999</v>
          </cell>
          <cell r="H120">
            <v>0</v>
          </cell>
          <cell r="I120">
            <v>89.387799999999999</v>
          </cell>
          <cell r="J120">
            <v>5.3680500000000002</v>
          </cell>
        </row>
        <row r="121">
          <cell r="A121">
            <v>432031</v>
          </cell>
          <cell r="B121">
            <v>43</v>
          </cell>
          <cell r="C121">
            <v>108</v>
          </cell>
          <cell r="D121" t="str">
            <v>Exploración Evaluación del Potencial Campeche Oriente Terciario</v>
          </cell>
          <cell r="E121">
            <v>2031</v>
          </cell>
          <cell r="F121">
            <v>0</v>
          </cell>
          <cell r="G121">
            <v>77.944800000000001</v>
          </cell>
          <cell r="H121">
            <v>0</v>
          </cell>
          <cell r="I121">
            <v>77.944800000000001</v>
          </cell>
          <cell r="J121">
            <v>4.6809599999999998</v>
          </cell>
        </row>
        <row r="122">
          <cell r="A122">
            <v>432032</v>
          </cell>
          <cell r="B122">
            <v>43</v>
          </cell>
          <cell r="C122">
            <v>108</v>
          </cell>
          <cell r="D122" t="str">
            <v>Exploración Evaluación del Potencial Campeche Oriente Terciario</v>
          </cell>
          <cell r="E122">
            <v>2032</v>
          </cell>
          <cell r="F122">
            <v>0</v>
          </cell>
          <cell r="G122">
            <v>68.066499999999991</v>
          </cell>
          <cell r="H122">
            <v>0</v>
          </cell>
          <cell r="I122">
            <v>68.066499999999991</v>
          </cell>
          <cell r="J122">
            <v>4.08744</v>
          </cell>
        </row>
        <row r="123">
          <cell r="A123">
            <v>432033</v>
          </cell>
          <cell r="B123">
            <v>43</v>
          </cell>
          <cell r="C123">
            <v>108</v>
          </cell>
          <cell r="D123" t="str">
            <v>Exploración Evaluación del Potencial Campeche Oriente Terciario</v>
          </cell>
          <cell r="E123">
            <v>2033</v>
          </cell>
          <cell r="F123">
            <v>0</v>
          </cell>
          <cell r="G123">
            <v>63.427699999999994</v>
          </cell>
          <cell r="H123">
            <v>0</v>
          </cell>
          <cell r="I123">
            <v>63.427699999999994</v>
          </cell>
          <cell r="J123">
            <v>3.7976100000000002</v>
          </cell>
        </row>
        <row r="124">
          <cell r="A124">
            <v>432034</v>
          </cell>
          <cell r="B124">
            <v>43</v>
          </cell>
          <cell r="C124">
            <v>108</v>
          </cell>
          <cell r="D124" t="str">
            <v>Exploración Evaluación del Potencial Campeche Oriente Terciario</v>
          </cell>
          <cell r="E124">
            <v>2034</v>
          </cell>
          <cell r="F124">
            <v>0</v>
          </cell>
          <cell r="G124">
            <v>59.344300000000004</v>
          </cell>
          <cell r="H124">
            <v>0</v>
          </cell>
          <cell r="I124">
            <v>59.344300000000004</v>
          </cell>
          <cell r="J124">
            <v>3.5518000000000001</v>
          </cell>
        </row>
        <row r="125">
          <cell r="A125">
            <v>432035</v>
          </cell>
          <cell r="B125">
            <v>43</v>
          </cell>
          <cell r="C125">
            <v>108</v>
          </cell>
          <cell r="D125" t="str">
            <v>Exploración Evaluación del Potencial Campeche Oriente Terciario</v>
          </cell>
          <cell r="E125">
            <v>2035</v>
          </cell>
          <cell r="F125">
            <v>0</v>
          </cell>
          <cell r="G125">
            <v>53.0899</v>
          </cell>
          <cell r="H125">
            <v>0</v>
          </cell>
          <cell r="I125">
            <v>53.0899</v>
          </cell>
          <cell r="J125">
            <v>3.17841</v>
          </cell>
        </row>
        <row r="126">
          <cell r="A126">
            <v>432036</v>
          </cell>
          <cell r="B126">
            <v>43</v>
          </cell>
          <cell r="C126">
            <v>108</v>
          </cell>
          <cell r="D126" t="str">
            <v>Exploración Evaluación del Potencial Campeche Oriente Terciario</v>
          </cell>
          <cell r="E126">
            <v>2036</v>
          </cell>
          <cell r="F126">
            <v>0</v>
          </cell>
          <cell r="G126">
            <v>46.645099999999999</v>
          </cell>
          <cell r="H126">
            <v>0</v>
          </cell>
          <cell r="I126">
            <v>46.645099999999999</v>
          </cell>
          <cell r="J126">
            <v>2.7931000000000004</v>
          </cell>
        </row>
        <row r="127">
          <cell r="A127">
            <v>432037</v>
          </cell>
          <cell r="B127">
            <v>43</v>
          </cell>
          <cell r="C127">
            <v>108</v>
          </cell>
          <cell r="D127" t="str">
            <v>Exploración Evaluación del Potencial Campeche Oriente Terciario</v>
          </cell>
          <cell r="E127">
            <v>2037</v>
          </cell>
          <cell r="F127">
            <v>0</v>
          </cell>
          <cell r="G127">
            <v>44.124040000000001</v>
          </cell>
          <cell r="H127">
            <v>0</v>
          </cell>
          <cell r="I127">
            <v>44.124040000000001</v>
          </cell>
          <cell r="J127">
            <v>2.6450100000000001</v>
          </cell>
        </row>
        <row r="128">
          <cell r="A128">
            <v>432038</v>
          </cell>
          <cell r="B128">
            <v>43</v>
          </cell>
          <cell r="C128">
            <v>108</v>
          </cell>
          <cell r="D128" t="str">
            <v>Exploración Evaluación del Potencial Campeche Oriente Terciario</v>
          </cell>
          <cell r="E128">
            <v>2038</v>
          </cell>
          <cell r="F128">
            <v>0</v>
          </cell>
          <cell r="G128">
            <v>44.470630000000007</v>
          </cell>
          <cell r="H128">
            <v>0</v>
          </cell>
          <cell r="I128">
            <v>44.470630000000007</v>
          </cell>
          <cell r="J128">
            <v>2.6699299999999999</v>
          </cell>
        </row>
        <row r="129">
          <cell r="A129">
            <v>432039</v>
          </cell>
          <cell r="B129">
            <v>43</v>
          </cell>
          <cell r="C129">
            <v>108</v>
          </cell>
          <cell r="D129" t="str">
            <v>Exploración Evaluación del Potencial Campeche Oriente Terciario</v>
          </cell>
          <cell r="E129">
            <v>2039</v>
          </cell>
          <cell r="F129">
            <v>0</v>
          </cell>
          <cell r="G129">
            <v>40.930520000000001</v>
          </cell>
          <cell r="H129">
            <v>0</v>
          </cell>
          <cell r="I129">
            <v>40.930520000000001</v>
          </cell>
          <cell r="J129">
            <v>2.4588700000000001</v>
          </cell>
        </row>
        <row r="130">
          <cell r="A130">
            <v>432040</v>
          </cell>
          <cell r="B130">
            <v>43</v>
          </cell>
          <cell r="C130">
            <v>108</v>
          </cell>
          <cell r="D130" t="str">
            <v>Exploración Evaluación del Potencial Campeche Oriente Terciario</v>
          </cell>
          <cell r="E130">
            <v>2040</v>
          </cell>
          <cell r="F130">
            <v>0</v>
          </cell>
          <cell r="G130">
            <v>35.763120000000001</v>
          </cell>
          <cell r="H130">
            <v>0</v>
          </cell>
          <cell r="I130">
            <v>35.763120000000001</v>
          </cell>
          <cell r="J130">
            <v>2.1487499999999997</v>
          </cell>
        </row>
        <row r="131">
          <cell r="A131">
            <v>432041</v>
          </cell>
          <cell r="B131">
            <v>43</v>
          </cell>
          <cell r="C131">
            <v>108</v>
          </cell>
          <cell r="D131" t="str">
            <v>Exploración Evaluación del Potencial Campeche Oriente Terciario</v>
          </cell>
          <cell r="E131">
            <v>2041</v>
          </cell>
          <cell r="F131">
            <v>0</v>
          </cell>
          <cell r="G131">
            <v>30.995329999999999</v>
          </cell>
          <cell r="H131">
            <v>0</v>
          </cell>
          <cell r="I131">
            <v>30.995329999999999</v>
          </cell>
          <cell r="J131">
            <v>1.8624499999999999</v>
          </cell>
        </row>
        <row r="132">
          <cell r="A132">
            <v>432042</v>
          </cell>
          <cell r="B132">
            <v>43</v>
          </cell>
          <cell r="C132">
            <v>108</v>
          </cell>
          <cell r="D132" t="str">
            <v>Exploración Evaluación del Potencial Campeche Oriente Terciario</v>
          </cell>
          <cell r="E132">
            <v>2042</v>
          </cell>
          <cell r="F132">
            <v>0</v>
          </cell>
          <cell r="G132">
            <v>26.769049999999996</v>
          </cell>
          <cell r="H132">
            <v>0</v>
          </cell>
          <cell r="I132">
            <v>26.769049999999996</v>
          </cell>
          <cell r="J132">
            <v>1.6086800000000001</v>
          </cell>
        </row>
        <row r="133">
          <cell r="A133">
            <v>432043</v>
          </cell>
          <cell r="B133">
            <v>43</v>
          </cell>
          <cell r="C133">
            <v>108</v>
          </cell>
          <cell r="D133" t="str">
            <v>Exploración Evaluación del Potencial Campeche Oriente Terciario</v>
          </cell>
          <cell r="E133">
            <v>2043</v>
          </cell>
          <cell r="F133">
            <v>0</v>
          </cell>
          <cell r="G133">
            <v>23.362099999999998</v>
          </cell>
          <cell r="H133">
            <v>0</v>
          </cell>
          <cell r="I133">
            <v>23.362099999999998</v>
          </cell>
          <cell r="J133">
            <v>1.40371</v>
          </cell>
        </row>
        <row r="134">
          <cell r="A134">
            <v>432044</v>
          </cell>
          <cell r="B134">
            <v>43</v>
          </cell>
          <cell r="C134">
            <v>108</v>
          </cell>
          <cell r="D134" t="str">
            <v>Exploración Evaluación del Potencial Campeche Oriente Terciario</v>
          </cell>
          <cell r="E134">
            <v>2044</v>
          </cell>
          <cell r="F134">
            <v>0</v>
          </cell>
          <cell r="G134">
            <v>20.278839999999999</v>
          </cell>
          <cell r="H134">
            <v>0</v>
          </cell>
          <cell r="I134">
            <v>20.278839999999999</v>
          </cell>
          <cell r="J134">
            <v>1.21858</v>
          </cell>
        </row>
        <row r="135">
          <cell r="A135">
            <v>432045</v>
          </cell>
          <cell r="B135">
            <v>43</v>
          </cell>
          <cell r="C135">
            <v>108</v>
          </cell>
          <cell r="D135" t="str">
            <v>Exploración Evaluación del Potencial Campeche Oriente Terciario</v>
          </cell>
          <cell r="E135">
            <v>2045</v>
          </cell>
          <cell r="F135">
            <v>0</v>
          </cell>
          <cell r="G135">
            <v>17.551579999999998</v>
          </cell>
          <cell r="H135">
            <v>0</v>
          </cell>
          <cell r="I135">
            <v>17.551579999999998</v>
          </cell>
          <cell r="J135">
            <v>1.0548500000000001</v>
          </cell>
        </row>
        <row r="136">
          <cell r="A136">
            <v>432046</v>
          </cell>
          <cell r="B136">
            <v>43</v>
          </cell>
          <cell r="C136">
            <v>108</v>
          </cell>
          <cell r="D136" t="str">
            <v>Exploración Evaluación del Potencial Campeche Oriente Terciario</v>
          </cell>
          <cell r="E136">
            <v>2046</v>
          </cell>
          <cell r="F136">
            <v>0</v>
          </cell>
          <cell r="G136">
            <v>15.154449999999999</v>
          </cell>
          <cell r="H136">
            <v>0</v>
          </cell>
          <cell r="I136">
            <v>15.154449999999999</v>
          </cell>
          <cell r="J136">
            <v>0.91105000000000003</v>
          </cell>
        </row>
        <row r="137">
          <cell r="A137">
            <v>432047</v>
          </cell>
          <cell r="B137">
            <v>43</v>
          </cell>
          <cell r="C137">
            <v>108</v>
          </cell>
          <cell r="D137" t="str">
            <v>Exploración Evaluación del Potencial Campeche Oriente Terciario</v>
          </cell>
          <cell r="E137">
            <v>2047</v>
          </cell>
          <cell r="F137">
            <v>0</v>
          </cell>
          <cell r="G137">
            <v>13.0426</v>
          </cell>
          <cell r="H137">
            <v>0</v>
          </cell>
          <cell r="I137">
            <v>13.0426</v>
          </cell>
          <cell r="J137">
            <v>0.78421000000000007</v>
          </cell>
        </row>
        <row r="138">
          <cell r="A138">
            <v>432048</v>
          </cell>
          <cell r="B138">
            <v>43</v>
          </cell>
          <cell r="C138">
            <v>108</v>
          </cell>
          <cell r="D138" t="str">
            <v>Exploración Evaluación del Potencial Campeche Oriente Terciario</v>
          </cell>
          <cell r="E138">
            <v>2048</v>
          </cell>
          <cell r="F138">
            <v>0</v>
          </cell>
          <cell r="G138">
            <v>11.275550000000001</v>
          </cell>
          <cell r="H138">
            <v>0</v>
          </cell>
          <cell r="I138">
            <v>11.275550000000001</v>
          </cell>
          <cell r="J138">
            <v>0.67835000000000001</v>
          </cell>
        </row>
        <row r="139">
          <cell r="A139">
            <v>432049</v>
          </cell>
          <cell r="B139">
            <v>43</v>
          </cell>
          <cell r="C139">
            <v>108</v>
          </cell>
          <cell r="D139" t="str">
            <v>Exploración Evaluación del Potencial Campeche Oriente Terciario</v>
          </cell>
          <cell r="E139">
            <v>2049</v>
          </cell>
          <cell r="F139">
            <v>0</v>
          </cell>
          <cell r="G139">
            <v>9.7138100000000005</v>
          </cell>
          <cell r="H139">
            <v>0</v>
          </cell>
          <cell r="I139">
            <v>9.7138100000000005</v>
          </cell>
          <cell r="J139">
            <v>0.58458999999999994</v>
          </cell>
        </row>
        <row r="140">
          <cell r="A140">
            <v>432050</v>
          </cell>
          <cell r="B140">
            <v>43</v>
          </cell>
          <cell r="C140">
            <v>108</v>
          </cell>
          <cell r="D140" t="str">
            <v>Exploración Evaluación del Potencial Campeche Oriente Terciario</v>
          </cell>
          <cell r="E140">
            <v>2050</v>
          </cell>
          <cell r="F140">
            <v>0</v>
          </cell>
          <cell r="G140">
            <v>8.3948999999999998</v>
          </cell>
          <cell r="H140">
            <v>0</v>
          </cell>
          <cell r="I140">
            <v>8.3948999999999998</v>
          </cell>
          <cell r="J140">
            <v>0.50531000000000004</v>
          </cell>
        </row>
        <row r="141">
          <cell r="A141">
            <v>432051</v>
          </cell>
          <cell r="B141">
            <v>43</v>
          </cell>
          <cell r="C141">
            <v>108</v>
          </cell>
          <cell r="D141" t="str">
            <v>Exploración Evaluación del Potencial Campeche Oriente Terciario</v>
          </cell>
          <cell r="E141">
            <v>2051</v>
          </cell>
          <cell r="F141">
            <v>0</v>
          </cell>
          <cell r="G141">
            <v>7.25685</v>
          </cell>
          <cell r="H141">
            <v>0</v>
          </cell>
          <cell r="I141">
            <v>7.25685</v>
          </cell>
          <cell r="J141">
            <v>0.43683</v>
          </cell>
        </row>
        <row r="142">
          <cell r="A142">
            <v>432052</v>
          </cell>
          <cell r="B142">
            <v>43</v>
          </cell>
          <cell r="C142">
            <v>108</v>
          </cell>
          <cell r="D142" t="str">
            <v>Exploración Evaluación del Potencial Campeche Oriente Terciario</v>
          </cell>
          <cell r="E142">
            <v>2052</v>
          </cell>
          <cell r="F142">
            <v>0</v>
          </cell>
          <cell r="G142">
            <v>6.29061</v>
          </cell>
          <cell r="H142">
            <v>0</v>
          </cell>
          <cell r="I142">
            <v>6.29061</v>
          </cell>
          <cell r="J142">
            <v>0.37870999999999999</v>
          </cell>
        </row>
        <row r="143">
          <cell r="A143">
            <v>432053</v>
          </cell>
          <cell r="B143">
            <v>43</v>
          </cell>
          <cell r="C143">
            <v>108</v>
          </cell>
          <cell r="D143" t="str">
            <v>Exploración Evaluación del Potencial Campeche Oriente Terciario</v>
          </cell>
          <cell r="E143">
            <v>2053</v>
          </cell>
          <cell r="F143">
            <v>0</v>
          </cell>
          <cell r="G143">
            <v>5.4330499999999997</v>
          </cell>
          <cell r="H143">
            <v>0</v>
          </cell>
          <cell r="I143">
            <v>5.4330499999999997</v>
          </cell>
          <cell r="J143">
            <v>0.32707999999999998</v>
          </cell>
        </row>
        <row r="144">
          <cell r="A144">
            <v>432054</v>
          </cell>
          <cell r="B144">
            <v>43</v>
          </cell>
          <cell r="C144">
            <v>108</v>
          </cell>
          <cell r="D144" t="str">
            <v>Exploración Evaluación del Potencial Campeche Oriente Terciario</v>
          </cell>
          <cell r="E144">
            <v>2054</v>
          </cell>
          <cell r="F144">
            <v>0</v>
          </cell>
          <cell r="G144">
            <v>4.7129300000000001</v>
          </cell>
          <cell r="H144">
            <v>0</v>
          </cell>
          <cell r="I144">
            <v>4.7129300000000001</v>
          </cell>
          <cell r="J144">
            <v>0.28372999999999998</v>
          </cell>
        </row>
        <row r="145">
          <cell r="A145">
            <v>432055</v>
          </cell>
          <cell r="B145">
            <v>43</v>
          </cell>
          <cell r="C145">
            <v>108</v>
          </cell>
          <cell r="D145" t="str">
            <v>Exploración Evaluación del Potencial Campeche Oriente Terciario</v>
          </cell>
          <cell r="E145">
            <v>2055</v>
          </cell>
          <cell r="F145">
            <v>0</v>
          </cell>
          <cell r="G145">
            <v>4.0840399999999999</v>
          </cell>
          <cell r="H145">
            <v>0</v>
          </cell>
          <cell r="I145">
            <v>4.0840399999999999</v>
          </cell>
          <cell r="J145">
            <v>0.24587000000000001</v>
          </cell>
        </row>
        <row r="146">
          <cell r="A146">
            <v>432056</v>
          </cell>
          <cell r="B146">
            <v>43</v>
          </cell>
          <cell r="C146">
            <v>108</v>
          </cell>
          <cell r="D146" t="str">
            <v>Exploración Evaluación del Potencial Campeche Oriente Terciario</v>
          </cell>
          <cell r="E146">
            <v>2056</v>
          </cell>
          <cell r="F146">
            <v>0</v>
          </cell>
          <cell r="G146">
            <v>3.5139299999999998</v>
          </cell>
          <cell r="H146">
            <v>0</v>
          </cell>
          <cell r="I146">
            <v>3.5139299999999998</v>
          </cell>
          <cell r="J146">
            <v>0.21157000000000001</v>
          </cell>
        </row>
        <row r="147">
          <cell r="A147">
            <v>432057</v>
          </cell>
          <cell r="B147">
            <v>43</v>
          </cell>
          <cell r="C147">
            <v>108</v>
          </cell>
          <cell r="D147" t="str">
            <v>Exploración Evaluación del Potencial Campeche Oriente Terciario</v>
          </cell>
          <cell r="E147">
            <v>2057</v>
          </cell>
          <cell r="F147">
            <v>0</v>
          </cell>
          <cell r="G147">
            <v>3.0050999999999997</v>
          </cell>
          <cell r="H147">
            <v>0</v>
          </cell>
          <cell r="I147">
            <v>3.0050999999999997</v>
          </cell>
          <cell r="J147">
            <v>0.18091999999999997</v>
          </cell>
        </row>
        <row r="148">
          <cell r="A148">
            <v>432058</v>
          </cell>
          <cell r="B148">
            <v>43</v>
          </cell>
          <cell r="C148">
            <v>108</v>
          </cell>
          <cell r="D148" t="str">
            <v>Exploración Evaluación del Potencial Campeche Oriente Terciario</v>
          </cell>
          <cell r="E148">
            <v>2058</v>
          </cell>
          <cell r="F148">
            <v>0</v>
          </cell>
          <cell r="G148">
            <v>2.5744400000000001</v>
          </cell>
          <cell r="H148">
            <v>0</v>
          </cell>
          <cell r="I148">
            <v>2.5744400000000001</v>
          </cell>
          <cell r="J148">
            <v>0.15498000000000001</v>
          </cell>
        </row>
        <row r="149">
          <cell r="A149">
            <v>432059</v>
          </cell>
          <cell r="B149">
            <v>43</v>
          </cell>
          <cell r="C149">
            <v>108</v>
          </cell>
          <cell r="D149" t="str">
            <v>Exploración Evaluación del Potencial Campeche Oriente Terciario</v>
          </cell>
          <cell r="E149">
            <v>2059</v>
          </cell>
          <cell r="F149">
            <v>0</v>
          </cell>
          <cell r="G149">
            <v>2.1580999999999997</v>
          </cell>
          <cell r="H149">
            <v>0</v>
          </cell>
          <cell r="I149">
            <v>2.1580999999999997</v>
          </cell>
          <cell r="J149">
            <v>0.12998999999999999</v>
          </cell>
        </row>
        <row r="150">
          <cell r="A150">
            <v>442011</v>
          </cell>
          <cell r="B150">
            <v>44</v>
          </cell>
          <cell r="C150">
            <v>102</v>
          </cell>
          <cell r="D150" t="str">
            <v>Exploración Campeche Oriente</v>
          </cell>
          <cell r="E150">
            <v>2011</v>
          </cell>
          <cell r="F150">
            <v>0</v>
          </cell>
          <cell r="G150">
            <v>0</v>
          </cell>
          <cell r="H150">
            <v>0</v>
          </cell>
          <cell r="I150">
            <v>0</v>
          </cell>
          <cell r="J150">
            <v>0</v>
          </cell>
        </row>
        <row r="151">
          <cell r="A151">
            <v>442012</v>
          </cell>
          <cell r="B151">
            <v>44</v>
          </cell>
          <cell r="C151">
            <v>102</v>
          </cell>
          <cell r="D151" t="str">
            <v>Exploración Campeche Oriente</v>
          </cell>
          <cell r="E151">
            <v>2012</v>
          </cell>
          <cell r="F151">
            <v>0</v>
          </cell>
          <cell r="G151">
            <v>0</v>
          </cell>
          <cell r="H151">
            <v>0</v>
          </cell>
          <cell r="I151">
            <v>0</v>
          </cell>
          <cell r="J151">
            <v>0</v>
          </cell>
        </row>
        <row r="152">
          <cell r="A152">
            <v>442013</v>
          </cell>
          <cell r="B152">
            <v>44</v>
          </cell>
          <cell r="C152">
            <v>102</v>
          </cell>
          <cell r="D152" t="str">
            <v>Exploración Campeche Oriente</v>
          </cell>
          <cell r="E152">
            <v>2013</v>
          </cell>
          <cell r="F152">
            <v>0</v>
          </cell>
          <cell r="G152">
            <v>0</v>
          </cell>
          <cell r="H152">
            <v>0</v>
          </cell>
          <cell r="I152">
            <v>0</v>
          </cell>
          <cell r="J152">
            <v>0</v>
          </cell>
        </row>
        <row r="153">
          <cell r="A153">
            <v>442014</v>
          </cell>
          <cell r="B153">
            <v>44</v>
          </cell>
          <cell r="C153">
            <v>102</v>
          </cell>
          <cell r="D153" t="str">
            <v>Exploración Campeche Oriente</v>
          </cell>
          <cell r="E153">
            <v>2014</v>
          </cell>
          <cell r="F153">
            <v>10.832100000000001</v>
          </cell>
          <cell r="G153">
            <v>2.0082900000000001</v>
          </cell>
          <cell r="H153">
            <v>2.0082900000000001</v>
          </cell>
          <cell r="I153">
            <v>0</v>
          </cell>
          <cell r="J153">
            <v>6.6640000000000005E-2</v>
          </cell>
        </row>
        <row r="154">
          <cell r="A154">
            <v>442015</v>
          </cell>
          <cell r="B154">
            <v>44</v>
          </cell>
          <cell r="C154">
            <v>102</v>
          </cell>
          <cell r="D154" t="str">
            <v>Exploración Campeche Oriente</v>
          </cell>
          <cell r="E154">
            <v>2015</v>
          </cell>
          <cell r="F154">
            <v>52.846299999999999</v>
          </cell>
          <cell r="G154">
            <v>17.897460000000002</v>
          </cell>
          <cell r="H154">
            <v>17.897460000000002</v>
          </cell>
          <cell r="I154">
            <v>0</v>
          </cell>
          <cell r="J154">
            <v>0.55945</v>
          </cell>
        </row>
        <row r="155">
          <cell r="A155">
            <v>442016</v>
          </cell>
          <cell r="B155">
            <v>44</v>
          </cell>
          <cell r="C155">
            <v>102</v>
          </cell>
          <cell r="D155" t="str">
            <v>Exploración Campeche Oriente</v>
          </cell>
          <cell r="E155">
            <v>2016</v>
          </cell>
          <cell r="F155">
            <v>96.105099999999993</v>
          </cell>
          <cell r="G155">
            <v>36.690200000000004</v>
          </cell>
          <cell r="H155">
            <v>36.690200000000004</v>
          </cell>
          <cell r="I155">
            <v>0</v>
          </cell>
          <cell r="J155">
            <v>1.3015400000000001</v>
          </cell>
        </row>
        <row r="156">
          <cell r="A156">
            <v>442017</v>
          </cell>
          <cell r="B156">
            <v>44</v>
          </cell>
          <cell r="C156">
            <v>102</v>
          </cell>
          <cell r="D156" t="str">
            <v>Exploración Campeche Oriente</v>
          </cell>
          <cell r="E156">
            <v>2017</v>
          </cell>
          <cell r="F156">
            <v>117.15803</v>
          </cell>
          <cell r="G156">
            <v>41.374559999999995</v>
          </cell>
          <cell r="H156">
            <v>41.374559999999995</v>
          </cell>
          <cell r="I156">
            <v>0</v>
          </cell>
          <cell r="J156">
            <v>1.69285</v>
          </cell>
        </row>
        <row r="157">
          <cell r="A157">
            <v>442018</v>
          </cell>
          <cell r="B157">
            <v>44</v>
          </cell>
          <cell r="C157">
            <v>102</v>
          </cell>
          <cell r="D157" t="str">
            <v>Exploración Campeche Oriente</v>
          </cell>
          <cell r="E157">
            <v>2018</v>
          </cell>
          <cell r="F157">
            <v>124.68579999999999</v>
          </cell>
          <cell r="G157">
            <v>45.930460000000004</v>
          </cell>
          <cell r="H157">
            <v>45.930460000000004</v>
          </cell>
          <cell r="I157">
            <v>0</v>
          </cell>
          <cell r="J157">
            <v>2.0341399999999998</v>
          </cell>
        </row>
        <row r="158">
          <cell r="A158">
            <v>442019</v>
          </cell>
          <cell r="B158">
            <v>44</v>
          </cell>
          <cell r="C158">
            <v>102</v>
          </cell>
          <cell r="D158" t="str">
            <v>Exploración Campeche Oriente</v>
          </cell>
          <cell r="E158">
            <v>2019</v>
          </cell>
          <cell r="F158">
            <v>148.40179999999998</v>
          </cell>
          <cell r="G158">
            <v>61.942479999999996</v>
          </cell>
          <cell r="H158">
            <v>61.942479999999996</v>
          </cell>
          <cell r="I158">
            <v>0</v>
          </cell>
          <cell r="J158">
            <v>2.7723199999999997</v>
          </cell>
        </row>
        <row r="159">
          <cell r="A159">
            <v>442020</v>
          </cell>
          <cell r="B159">
            <v>44</v>
          </cell>
          <cell r="C159">
            <v>102</v>
          </cell>
          <cell r="D159" t="str">
            <v>Exploración Campeche Oriente</v>
          </cell>
          <cell r="E159">
            <v>2020</v>
          </cell>
          <cell r="F159">
            <v>166.17809</v>
          </cell>
          <cell r="G159">
            <v>77.059970000000007</v>
          </cell>
          <cell r="H159">
            <v>77.059970000000007</v>
          </cell>
          <cell r="I159">
            <v>0</v>
          </cell>
          <cell r="J159">
            <v>3.5363800000000003</v>
          </cell>
        </row>
        <row r="160">
          <cell r="A160">
            <v>442021</v>
          </cell>
          <cell r="B160">
            <v>44</v>
          </cell>
          <cell r="C160">
            <v>102</v>
          </cell>
          <cell r="D160" t="str">
            <v>Exploración Campeche Oriente</v>
          </cell>
          <cell r="E160">
            <v>2021</v>
          </cell>
          <cell r="F160">
            <v>175.91424000000001</v>
          </cell>
          <cell r="G160">
            <v>89.673269999999988</v>
          </cell>
          <cell r="H160">
            <v>89.673269999999988</v>
          </cell>
          <cell r="I160">
            <v>0</v>
          </cell>
          <cell r="J160">
            <v>4.2976200000000002</v>
          </cell>
        </row>
        <row r="161">
          <cell r="A161">
            <v>442022</v>
          </cell>
          <cell r="B161">
            <v>44</v>
          </cell>
          <cell r="C161">
            <v>102</v>
          </cell>
          <cell r="D161" t="str">
            <v>Exploración Campeche Oriente</v>
          </cell>
          <cell r="E161">
            <v>2022</v>
          </cell>
          <cell r="F161">
            <v>188.27305999999996</v>
          </cell>
          <cell r="G161">
            <v>98.187549999999987</v>
          </cell>
          <cell r="H161">
            <v>98.187549999999987</v>
          </cell>
          <cell r="I161">
            <v>0</v>
          </cell>
          <cell r="J161">
            <v>4.8049100000000005</v>
          </cell>
        </row>
        <row r="162">
          <cell r="A162">
            <v>442023</v>
          </cell>
          <cell r="B162">
            <v>44</v>
          </cell>
          <cell r="C162">
            <v>102</v>
          </cell>
          <cell r="D162" t="str">
            <v>Exploración Campeche Oriente</v>
          </cell>
          <cell r="E162">
            <v>2023</v>
          </cell>
          <cell r="F162">
            <v>225.04840000000002</v>
          </cell>
          <cell r="G162">
            <v>106.22998000000001</v>
          </cell>
          <cell r="H162">
            <v>106.22998000000001</v>
          </cell>
          <cell r="I162">
            <v>0</v>
          </cell>
          <cell r="J162">
            <v>5.1600900000000003</v>
          </cell>
        </row>
        <row r="163">
          <cell r="A163">
            <v>442024</v>
          </cell>
          <cell r="B163">
            <v>44</v>
          </cell>
          <cell r="C163">
            <v>102</v>
          </cell>
          <cell r="D163" t="str">
            <v>Exploración Campeche Oriente</v>
          </cell>
          <cell r="E163">
            <v>2024</v>
          </cell>
          <cell r="F163">
            <v>261.90749999999997</v>
          </cell>
          <cell r="G163">
            <v>109.63558</v>
          </cell>
          <cell r="H163">
            <v>109.63558</v>
          </cell>
          <cell r="I163">
            <v>0</v>
          </cell>
          <cell r="J163">
            <v>5.2957499999999991</v>
          </cell>
        </row>
        <row r="164">
          <cell r="A164">
            <v>442025</v>
          </cell>
          <cell r="B164">
            <v>44</v>
          </cell>
          <cell r="C164">
            <v>102</v>
          </cell>
          <cell r="D164" t="str">
            <v>Exploración Campeche Oriente</v>
          </cell>
          <cell r="E164">
            <v>2025</v>
          </cell>
          <cell r="F164">
            <v>290.37380000000002</v>
          </cell>
          <cell r="G164">
            <v>122.3348</v>
          </cell>
          <cell r="H164">
            <v>122.3348</v>
          </cell>
          <cell r="I164">
            <v>0</v>
          </cell>
          <cell r="J164">
            <v>5.6514499999999996</v>
          </cell>
        </row>
        <row r="165">
          <cell r="A165">
            <v>442026</v>
          </cell>
          <cell r="B165">
            <v>44</v>
          </cell>
          <cell r="C165">
            <v>102</v>
          </cell>
          <cell r="D165" t="str">
            <v>Exploración Campeche Oriente</v>
          </cell>
          <cell r="E165">
            <v>2026</v>
          </cell>
          <cell r="F165">
            <v>289.70164</v>
          </cell>
          <cell r="G165">
            <v>123.15855999999999</v>
          </cell>
          <cell r="H165">
            <v>123.15855999999999</v>
          </cell>
          <cell r="I165">
            <v>0</v>
          </cell>
          <cell r="J165">
            <v>5.6528799999999997</v>
          </cell>
        </row>
        <row r="166">
          <cell r="A166">
            <v>442027</v>
          </cell>
          <cell r="B166">
            <v>44</v>
          </cell>
          <cell r="C166">
            <v>102</v>
          </cell>
          <cell r="D166" t="str">
            <v>Exploración Campeche Oriente</v>
          </cell>
          <cell r="E166">
            <v>2027</v>
          </cell>
          <cell r="F166">
            <v>277.7312</v>
          </cell>
          <cell r="G166">
            <v>114.6866</v>
          </cell>
          <cell r="H166">
            <v>114.6866</v>
          </cell>
          <cell r="I166">
            <v>0</v>
          </cell>
          <cell r="J166">
            <v>5.3787200000000004</v>
          </cell>
        </row>
        <row r="167">
          <cell r="A167">
            <v>442028</v>
          </cell>
          <cell r="B167">
            <v>44</v>
          </cell>
          <cell r="C167">
            <v>102</v>
          </cell>
          <cell r="D167" t="str">
            <v>Exploración Campeche Oriente</v>
          </cell>
          <cell r="E167">
            <v>2028</v>
          </cell>
          <cell r="F167">
            <v>283.50560000000002</v>
          </cell>
          <cell r="G167">
            <v>109.83424999999998</v>
          </cell>
          <cell r="H167">
            <v>109.83424999999998</v>
          </cell>
          <cell r="I167">
            <v>0</v>
          </cell>
          <cell r="J167">
            <v>5.1816500000000003</v>
          </cell>
        </row>
        <row r="168">
          <cell r="A168">
            <v>442029</v>
          </cell>
          <cell r="B168">
            <v>44</v>
          </cell>
          <cell r="C168">
            <v>102</v>
          </cell>
          <cell r="D168" t="str">
            <v>Exploración Campeche Oriente</v>
          </cell>
          <cell r="E168">
            <v>2029</v>
          </cell>
          <cell r="F168">
            <v>289.2165</v>
          </cell>
          <cell r="G168">
            <v>107.76820999999998</v>
          </cell>
          <cell r="H168">
            <v>107.76820999999998</v>
          </cell>
          <cell r="I168">
            <v>0</v>
          </cell>
          <cell r="J168">
            <v>5.0724199999999993</v>
          </cell>
        </row>
        <row r="169">
          <cell r="A169">
            <v>442030</v>
          </cell>
          <cell r="B169">
            <v>44</v>
          </cell>
          <cell r="C169">
            <v>102</v>
          </cell>
          <cell r="D169" t="str">
            <v>Exploración Campeche Oriente</v>
          </cell>
          <cell r="E169">
            <v>2030</v>
          </cell>
          <cell r="F169">
            <v>266.49590000000001</v>
          </cell>
          <cell r="G169">
            <v>100.57817</v>
          </cell>
          <cell r="H169">
            <v>100.57817</v>
          </cell>
          <cell r="I169">
            <v>0</v>
          </cell>
          <cell r="J169">
            <v>4.8122800000000003</v>
          </cell>
        </row>
        <row r="170">
          <cell r="A170">
            <v>442031</v>
          </cell>
          <cell r="B170">
            <v>44</v>
          </cell>
          <cell r="C170">
            <v>102</v>
          </cell>
          <cell r="D170" t="str">
            <v>Exploración Campeche Oriente</v>
          </cell>
          <cell r="E170">
            <v>2031</v>
          </cell>
          <cell r="F170">
            <v>237.50369999999998</v>
          </cell>
          <cell r="G170">
            <v>92.575529999999986</v>
          </cell>
          <cell r="H170">
            <v>92.575529999999986</v>
          </cell>
          <cell r="I170">
            <v>0</v>
          </cell>
          <cell r="J170">
            <v>4.4870100000000006</v>
          </cell>
        </row>
        <row r="171">
          <cell r="A171">
            <v>442032</v>
          </cell>
          <cell r="B171">
            <v>44</v>
          </cell>
          <cell r="C171">
            <v>102</v>
          </cell>
          <cell r="D171" t="str">
            <v>Exploración Campeche Oriente</v>
          </cell>
          <cell r="E171">
            <v>2032</v>
          </cell>
          <cell r="F171">
            <v>208.4787</v>
          </cell>
          <cell r="G171">
            <v>81.758929999999992</v>
          </cell>
          <cell r="H171">
            <v>81.758929999999992</v>
          </cell>
          <cell r="I171">
            <v>0</v>
          </cell>
          <cell r="J171">
            <v>4.0032100000000002</v>
          </cell>
        </row>
        <row r="172">
          <cell r="A172">
            <v>442033</v>
          </cell>
          <cell r="B172">
            <v>44</v>
          </cell>
          <cell r="C172">
            <v>102</v>
          </cell>
          <cell r="D172" t="str">
            <v>Exploración Campeche Oriente</v>
          </cell>
          <cell r="E172">
            <v>2033</v>
          </cell>
          <cell r="F172">
            <v>180.52500999999998</v>
          </cell>
          <cell r="G172">
            <v>70.851220000000012</v>
          </cell>
          <cell r="H172">
            <v>70.851220000000012</v>
          </cell>
          <cell r="I172">
            <v>0</v>
          </cell>
          <cell r="J172">
            <v>3.4880799999999996</v>
          </cell>
        </row>
        <row r="173">
          <cell r="A173">
            <v>442034</v>
          </cell>
          <cell r="B173">
            <v>44</v>
          </cell>
          <cell r="C173">
            <v>102</v>
          </cell>
          <cell r="D173" t="str">
            <v>Exploración Campeche Oriente</v>
          </cell>
          <cell r="E173">
            <v>2034</v>
          </cell>
          <cell r="F173">
            <v>155.57276999999999</v>
          </cell>
          <cell r="G173">
            <v>61.049440000000004</v>
          </cell>
          <cell r="H173">
            <v>61.049440000000004</v>
          </cell>
          <cell r="I173">
            <v>0</v>
          </cell>
          <cell r="J173">
            <v>3.01179</v>
          </cell>
        </row>
        <row r="174">
          <cell r="A174">
            <v>442035</v>
          </cell>
          <cell r="B174">
            <v>44</v>
          </cell>
          <cell r="C174">
            <v>102</v>
          </cell>
          <cell r="D174" t="str">
            <v>Exploración Campeche Oriente</v>
          </cell>
          <cell r="E174">
            <v>2035</v>
          </cell>
          <cell r="F174">
            <v>137.30700999999999</v>
          </cell>
          <cell r="G174">
            <v>54.885850000000005</v>
          </cell>
          <cell r="H174">
            <v>54.885850000000005</v>
          </cell>
          <cell r="I174">
            <v>0</v>
          </cell>
          <cell r="J174">
            <v>2.76037</v>
          </cell>
        </row>
        <row r="175">
          <cell r="A175">
            <v>442036</v>
          </cell>
          <cell r="B175">
            <v>44</v>
          </cell>
          <cell r="C175">
            <v>102</v>
          </cell>
          <cell r="D175" t="str">
            <v>Exploración Campeche Oriente</v>
          </cell>
          <cell r="E175">
            <v>2036</v>
          </cell>
          <cell r="F175">
            <v>120.20133999999999</v>
          </cell>
          <cell r="G175">
            <v>47.823799999999999</v>
          </cell>
          <cell r="H175">
            <v>47.823799999999999</v>
          </cell>
          <cell r="I175">
            <v>0</v>
          </cell>
          <cell r="J175">
            <v>2.43648</v>
          </cell>
        </row>
        <row r="176">
          <cell r="A176">
            <v>442037</v>
          </cell>
          <cell r="B176">
            <v>44</v>
          </cell>
          <cell r="C176">
            <v>102</v>
          </cell>
          <cell r="D176" t="str">
            <v>Exploración Campeche Oriente</v>
          </cell>
          <cell r="E176">
            <v>2037</v>
          </cell>
          <cell r="F176">
            <v>103.58194</v>
          </cell>
          <cell r="G176">
            <v>41.046849999999999</v>
          </cell>
          <cell r="H176">
            <v>41.046849999999999</v>
          </cell>
          <cell r="I176">
            <v>0</v>
          </cell>
          <cell r="J176">
            <v>2.09781</v>
          </cell>
        </row>
        <row r="177">
          <cell r="A177">
            <v>442038</v>
          </cell>
          <cell r="B177">
            <v>44</v>
          </cell>
          <cell r="C177">
            <v>102</v>
          </cell>
          <cell r="D177" t="str">
            <v>Exploración Campeche Oriente</v>
          </cell>
          <cell r="E177">
            <v>2038</v>
          </cell>
          <cell r="F177">
            <v>88.662559999999999</v>
          </cell>
          <cell r="G177">
            <v>35.008980000000001</v>
          </cell>
          <cell r="H177">
            <v>35.008980000000001</v>
          </cell>
          <cell r="I177">
            <v>0</v>
          </cell>
          <cell r="J177">
            <v>1.7872400000000002</v>
          </cell>
        </row>
        <row r="178">
          <cell r="A178">
            <v>442039</v>
          </cell>
          <cell r="B178">
            <v>44</v>
          </cell>
          <cell r="C178">
            <v>102</v>
          </cell>
          <cell r="D178" t="str">
            <v>Exploración Campeche Oriente</v>
          </cell>
          <cell r="E178">
            <v>2039</v>
          </cell>
          <cell r="F178">
            <v>75.628200000000007</v>
          </cell>
          <cell r="G178">
            <v>29.699179999999998</v>
          </cell>
          <cell r="H178">
            <v>29.699179999999998</v>
          </cell>
          <cell r="I178">
            <v>0</v>
          </cell>
          <cell r="J178">
            <v>1.5103999999999997</v>
          </cell>
        </row>
        <row r="179">
          <cell r="A179">
            <v>442040</v>
          </cell>
          <cell r="B179">
            <v>44</v>
          </cell>
          <cell r="C179">
            <v>102</v>
          </cell>
          <cell r="D179" t="str">
            <v>Exploración Campeche Oriente</v>
          </cell>
          <cell r="E179">
            <v>2040</v>
          </cell>
          <cell r="F179">
            <v>64.794960000000003</v>
          </cell>
          <cell r="G179">
            <v>25.390740000000001</v>
          </cell>
          <cell r="H179">
            <v>25.390740000000001</v>
          </cell>
          <cell r="I179">
            <v>0</v>
          </cell>
          <cell r="J179">
            <v>1.2883100000000001</v>
          </cell>
        </row>
        <row r="180">
          <cell r="A180">
            <v>442041</v>
          </cell>
          <cell r="B180">
            <v>44</v>
          </cell>
          <cell r="C180">
            <v>102</v>
          </cell>
          <cell r="D180" t="str">
            <v>Exploración Campeche Oriente</v>
          </cell>
          <cell r="E180">
            <v>2041</v>
          </cell>
          <cell r="F180">
            <v>55.361969999999999</v>
          </cell>
          <cell r="G180">
            <v>21.553549999999998</v>
          </cell>
          <cell r="H180">
            <v>21.553549999999998</v>
          </cell>
          <cell r="I180">
            <v>0</v>
          </cell>
          <cell r="J180">
            <v>1.0922800000000001</v>
          </cell>
        </row>
        <row r="181">
          <cell r="A181">
            <v>442042</v>
          </cell>
          <cell r="B181">
            <v>44</v>
          </cell>
          <cell r="C181">
            <v>102</v>
          </cell>
          <cell r="D181" t="str">
            <v>Exploración Campeche Oriente</v>
          </cell>
          <cell r="E181">
            <v>2042</v>
          </cell>
          <cell r="F181">
            <v>47.15654</v>
          </cell>
          <cell r="G181">
            <v>18.283830000000002</v>
          </cell>
          <cell r="H181">
            <v>18.283830000000002</v>
          </cell>
          <cell r="I181">
            <v>0</v>
          </cell>
          <cell r="J181">
            <v>0.92552999999999996</v>
          </cell>
        </row>
        <row r="182">
          <cell r="A182">
            <v>442043</v>
          </cell>
          <cell r="B182">
            <v>44</v>
          </cell>
          <cell r="C182">
            <v>102</v>
          </cell>
          <cell r="D182" t="str">
            <v>Exploración Campeche Oriente</v>
          </cell>
          <cell r="E182">
            <v>2043</v>
          </cell>
          <cell r="F182">
            <v>40.261299999999999</v>
          </cell>
          <cell r="G182">
            <v>15.56587</v>
          </cell>
          <cell r="H182">
            <v>15.56587</v>
          </cell>
          <cell r="I182">
            <v>0</v>
          </cell>
          <cell r="J182">
            <v>0.78515999999999986</v>
          </cell>
        </row>
        <row r="183">
          <cell r="A183">
            <v>442044</v>
          </cell>
          <cell r="B183">
            <v>44</v>
          </cell>
          <cell r="C183">
            <v>102</v>
          </cell>
          <cell r="D183" t="str">
            <v>Exploración Campeche Oriente</v>
          </cell>
          <cell r="E183">
            <v>2044</v>
          </cell>
          <cell r="F183">
            <v>34.185639999999999</v>
          </cell>
          <cell r="G183">
            <v>13.18741</v>
          </cell>
          <cell r="H183">
            <v>13.18741</v>
          </cell>
          <cell r="I183">
            <v>0</v>
          </cell>
          <cell r="J183">
            <v>0.66410000000000002</v>
          </cell>
        </row>
        <row r="184">
          <cell r="A184">
            <v>442045</v>
          </cell>
          <cell r="B184">
            <v>44</v>
          </cell>
          <cell r="C184">
            <v>102</v>
          </cell>
          <cell r="D184" t="str">
            <v>Exploración Campeche Oriente</v>
          </cell>
          <cell r="E184">
            <v>2045</v>
          </cell>
          <cell r="F184">
            <v>29.022690000000001</v>
          </cell>
          <cell r="G184">
            <v>11.18657</v>
          </cell>
          <cell r="H184">
            <v>11.18657</v>
          </cell>
          <cell r="I184">
            <v>0</v>
          </cell>
          <cell r="J184">
            <v>0.56192000000000009</v>
          </cell>
        </row>
        <row r="185">
          <cell r="A185">
            <v>442046</v>
          </cell>
          <cell r="B185">
            <v>44</v>
          </cell>
          <cell r="C185">
            <v>102</v>
          </cell>
          <cell r="D185" t="str">
            <v>Exploración Campeche Oriente</v>
          </cell>
          <cell r="E185">
            <v>2046</v>
          </cell>
          <cell r="F185">
            <v>24.62969</v>
          </cell>
          <cell r="G185">
            <v>9.5142399999999991</v>
          </cell>
          <cell r="H185">
            <v>9.5142399999999991</v>
          </cell>
          <cell r="I185">
            <v>0</v>
          </cell>
          <cell r="J185">
            <v>0.47662000000000004</v>
          </cell>
        </row>
        <row r="186">
          <cell r="A186">
            <v>442047</v>
          </cell>
          <cell r="B186">
            <v>44</v>
          </cell>
          <cell r="C186">
            <v>102</v>
          </cell>
          <cell r="D186" t="str">
            <v>Exploración Campeche Oriente</v>
          </cell>
          <cell r="E186">
            <v>2047</v>
          </cell>
          <cell r="F186">
            <v>20.937339999999999</v>
          </cell>
          <cell r="G186">
            <v>8.1177399999999995</v>
          </cell>
          <cell r="H186">
            <v>8.1177399999999995</v>
          </cell>
          <cell r="I186">
            <v>0</v>
          </cell>
          <cell r="J186">
            <v>0.40481</v>
          </cell>
        </row>
        <row r="187">
          <cell r="A187">
            <v>442048</v>
          </cell>
          <cell r="B187">
            <v>44</v>
          </cell>
          <cell r="C187">
            <v>102</v>
          </cell>
          <cell r="D187" t="str">
            <v>Exploración Campeche Oriente</v>
          </cell>
          <cell r="E187">
            <v>2048</v>
          </cell>
          <cell r="F187">
            <v>17.791160000000001</v>
          </cell>
          <cell r="G187">
            <v>6.9242400000000002</v>
          </cell>
          <cell r="H187">
            <v>6.9242400000000002</v>
          </cell>
          <cell r="I187">
            <v>0</v>
          </cell>
          <cell r="J187">
            <v>0.34367000000000003</v>
          </cell>
        </row>
        <row r="188">
          <cell r="A188">
            <v>442049</v>
          </cell>
          <cell r="B188">
            <v>44</v>
          </cell>
          <cell r="C188">
            <v>102</v>
          </cell>
          <cell r="D188" t="str">
            <v>Exploración Campeche Oriente</v>
          </cell>
          <cell r="E188">
            <v>2049</v>
          </cell>
          <cell r="F188">
            <v>15.082820000000002</v>
          </cell>
          <cell r="G188">
            <v>5.9008900000000004</v>
          </cell>
          <cell r="H188">
            <v>5.9008900000000004</v>
          </cell>
          <cell r="I188">
            <v>0</v>
          </cell>
          <cell r="J188">
            <v>0.29213</v>
          </cell>
        </row>
        <row r="189">
          <cell r="A189">
            <v>442050</v>
          </cell>
          <cell r="B189">
            <v>44</v>
          </cell>
          <cell r="C189">
            <v>102</v>
          </cell>
          <cell r="D189" t="str">
            <v>Exploración Campeche Oriente</v>
          </cell>
          <cell r="E189">
            <v>2050</v>
          </cell>
          <cell r="F189">
            <v>12.826599999999999</v>
          </cell>
          <cell r="G189">
            <v>5.0241499999999997</v>
          </cell>
          <cell r="H189">
            <v>5.0241499999999997</v>
          </cell>
          <cell r="I189">
            <v>0</v>
          </cell>
          <cell r="J189">
            <v>0.248</v>
          </cell>
        </row>
        <row r="190">
          <cell r="A190">
            <v>442051</v>
          </cell>
          <cell r="B190">
            <v>44</v>
          </cell>
          <cell r="C190">
            <v>102</v>
          </cell>
          <cell r="D190" t="str">
            <v>Exploración Campeche Oriente</v>
          </cell>
          <cell r="E190">
            <v>2051</v>
          </cell>
          <cell r="F190">
            <v>10.928090000000001</v>
          </cell>
          <cell r="G190">
            <v>4.2992699999999999</v>
          </cell>
          <cell r="H190">
            <v>4.2992699999999999</v>
          </cell>
          <cell r="I190">
            <v>0</v>
          </cell>
          <cell r="J190">
            <v>0.21216000000000002</v>
          </cell>
        </row>
        <row r="191">
          <cell r="A191">
            <v>442052</v>
          </cell>
          <cell r="B191">
            <v>44</v>
          </cell>
          <cell r="C191">
            <v>102</v>
          </cell>
          <cell r="D191" t="str">
            <v>Exploración Campeche Oriente</v>
          </cell>
          <cell r="E191">
            <v>2052</v>
          </cell>
          <cell r="F191">
            <v>9.2606800000000007</v>
          </cell>
          <cell r="G191">
            <v>3.67808</v>
          </cell>
          <cell r="H191">
            <v>3.67808</v>
          </cell>
          <cell r="I191">
            <v>0</v>
          </cell>
          <cell r="J191">
            <v>0.18118999999999999</v>
          </cell>
        </row>
        <row r="192">
          <cell r="A192">
            <v>442053</v>
          </cell>
          <cell r="B192">
            <v>44</v>
          </cell>
          <cell r="C192">
            <v>102</v>
          </cell>
          <cell r="D192" t="str">
            <v>Exploración Campeche Oriente</v>
          </cell>
          <cell r="E192">
            <v>2053</v>
          </cell>
          <cell r="F192">
            <v>7.8250999999999999</v>
          </cell>
          <cell r="G192">
            <v>3.10615</v>
          </cell>
          <cell r="H192">
            <v>3.10615</v>
          </cell>
          <cell r="I192">
            <v>0</v>
          </cell>
          <cell r="J192">
            <v>0.15303</v>
          </cell>
        </row>
        <row r="193">
          <cell r="A193">
            <v>442054</v>
          </cell>
          <cell r="B193">
            <v>44</v>
          </cell>
          <cell r="C193">
            <v>102</v>
          </cell>
          <cell r="D193" t="str">
            <v>Exploración Campeche Oriente</v>
          </cell>
          <cell r="E193">
            <v>2054</v>
          </cell>
          <cell r="F193">
            <v>6.5242499999999994</v>
          </cell>
          <cell r="G193">
            <v>2.6057299999999994</v>
          </cell>
          <cell r="H193">
            <v>2.6057299999999994</v>
          </cell>
          <cell r="I193">
            <v>0</v>
          </cell>
          <cell r="J193">
            <v>0.12855999999999998</v>
          </cell>
        </row>
        <row r="194">
          <cell r="A194">
            <v>442055</v>
          </cell>
          <cell r="B194">
            <v>44</v>
          </cell>
          <cell r="C194">
            <v>102</v>
          </cell>
          <cell r="D194" t="str">
            <v>Exploración Campeche Oriente</v>
          </cell>
          <cell r="E194">
            <v>2055</v>
          </cell>
          <cell r="F194">
            <v>5.3173699999999995</v>
          </cell>
          <cell r="G194">
            <v>2.1256700000000004</v>
          </cell>
          <cell r="H194">
            <v>2.1256700000000004</v>
          </cell>
          <cell r="I194">
            <v>0</v>
          </cell>
          <cell r="J194">
            <v>0.10591999999999999</v>
          </cell>
        </row>
        <row r="195">
          <cell r="A195">
            <v>442056</v>
          </cell>
          <cell r="B195">
            <v>44</v>
          </cell>
          <cell r="C195">
            <v>102</v>
          </cell>
          <cell r="D195" t="str">
            <v>Exploración Campeche Oriente</v>
          </cell>
          <cell r="E195">
            <v>2056</v>
          </cell>
          <cell r="F195">
            <v>4.2647399999999998</v>
          </cell>
          <cell r="G195">
            <v>1.6681300000000001</v>
          </cell>
          <cell r="H195">
            <v>1.6681300000000001</v>
          </cell>
          <cell r="I195">
            <v>0</v>
          </cell>
          <cell r="J195">
            <v>8.5620000000000002E-2</v>
          </cell>
        </row>
        <row r="196">
          <cell r="A196">
            <v>442057</v>
          </cell>
          <cell r="B196">
            <v>44</v>
          </cell>
          <cell r="C196">
            <v>102</v>
          </cell>
          <cell r="D196" t="str">
            <v>Exploración Campeche Oriente</v>
          </cell>
          <cell r="E196">
            <v>2057</v>
          </cell>
          <cell r="F196">
            <v>3.4508999999999999</v>
          </cell>
          <cell r="G196">
            <v>1.3415199999999998</v>
          </cell>
          <cell r="H196">
            <v>1.3415199999999998</v>
          </cell>
          <cell r="I196">
            <v>0</v>
          </cell>
          <cell r="J196">
            <v>6.9409999999999999E-2</v>
          </cell>
        </row>
        <row r="197">
          <cell r="A197">
            <v>442058</v>
          </cell>
          <cell r="B197">
            <v>44</v>
          </cell>
          <cell r="C197">
            <v>102</v>
          </cell>
          <cell r="D197" t="str">
            <v>Exploración Campeche Oriente</v>
          </cell>
          <cell r="E197">
            <v>2058</v>
          </cell>
          <cell r="F197">
            <v>2.5015799999999997</v>
          </cell>
          <cell r="G197">
            <v>0.90244999999999997</v>
          </cell>
          <cell r="H197">
            <v>0.90244999999999997</v>
          </cell>
          <cell r="I197">
            <v>0</v>
          </cell>
          <cell r="J197">
            <v>4.8160000000000008E-2</v>
          </cell>
        </row>
        <row r="198">
          <cell r="A198">
            <v>442059</v>
          </cell>
          <cell r="B198">
            <v>44</v>
          </cell>
          <cell r="C198">
            <v>102</v>
          </cell>
          <cell r="D198" t="str">
            <v>Exploración Campeche Oriente</v>
          </cell>
          <cell r="E198">
            <v>2059</v>
          </cell>
          <cell r="F198">
            <v>1.6468699999999998</v>
          </cell>
          <cell r="G198">
            <v>0.52883000000000002</v>
          </cell>
          <cell r="H198">
            <v>0.52883000000000002</v>
          </cell>
          <cell r="I198">
            <v>0</v>
          </cell>
          <cell r="J198">
            <v>2.9039999999999996E-2</v>
          </cell>
        </row>
        <row r="199">
          <cell r="A199">
            <v>442060</v>
          </cell>
          <cell r="B199">
            <v>44</v>
          </cell>
          <cell r="C199">
            <v>102</v>
          </cell>
          <cell r="D199" t="str">
            <v>Exploración Campeche Oriente</v>
          </cell>
          <cell r="E199">
            <v>2060</v>
          </cell>
          <cell r="F199">
            <v>0</v>
          </cell>
          <cell r="G199">
            <v>0</v>
          </cell>
          <cell r="H199">
            <v>0</v>
          </cell>
          <cell r="I199">
            <v>0</v>
          </cell>
          <cell r="J199">
            <v>0</v>
          </cell>
        </row>
        <row r="200">
          <cell r="A200">
            <v>452011</v>
          </cell>
          <cell r="B200">
            <v>45</v>
          </cell>
          <cell r="C200">
            <v>109</v>
          </cell>
          <cell r="D200" t="str">
            <v>Exploración Evaluación del Potencial Campeche Poniente Terciario</v>
          </cell>
          <cell r="E200">
            <v>2011</v>
          </cell>
          <cell r="F200">
            <v>0</v>
          </cell>
          <cell r="G200">
            <v>0</v>
          </cell>
          <cell r="H200">
            <v>0</v>
          </cell>
          <cell r="I200">
            <v>0</v>
          </cell>
          <cell r="J200">
            <v>0</v>
          </cell>
        </row>
        <row r="201">
          <cell r="A201">
            <v>452012</v>
          </cell>
          <cell r="B201">
            <v>45</v>
          </cell>
          <cell r="C201">
            <v>109</v>
          </cell>
          <cell r="D201" t="str">
            <v>Exploración Evaluación del Potencial Campeche Poniente Terciario</v>
          </cell>
          <cell r="E201">
            <v>2012</v>
          </cell>
          <cell r="F201">
            <v>0</v>
          </cell>
          <cell r="G201">
            <v>0</v>
          </cell>
          <cell r="H201">
            <v>0</v>
          </cell>
          <cell r="I201">
            <v>0</v>
          </cell>
          <cell r="J201">
            <v>0</v>
          </cell>
        </row>
        <row r="202">
          <cell r="A202">
            <v>452013</v>
          </cell>
          <cell r="B202">
            <v>45</v>
          </cell>
          <cell r="C202">
            <v>109</v>
          </cell>
          <cell r="D202" t="str">
            <v>Exploración Evaluación del Potencial Campeche Poniente Terciario</v>
          </cell>
          <cell r="E202">
            <v>2013</v>
          </cell>
          <cell r="F202">
            <v>0</v>
          </cell>
          <cell r="G202">
            <v>0</v>
          </cell>
          <cell r="H202">
            <v>0</v>
          </cell>
          <cell r="I202">
            <v>0</v>
          </cell>
          <cell r="J202">
            <v>0</v>
          </cell>
        </row>
        <row r="203">
          <cell r="A203">
            <v>452014</v>
          </cell>
          <cell r="B203">
            <v>45</v>
          </cell>
          <cell r="C203">
            <v>109</v>
          </cell>
          <cell r="D203" t="str">
            <v>Exploración Evaluación del Potencial Campeche Poniente Terciario</v>
          </cell>
          <cell r="E203">
            <v>2014</v>
          </cell>
          <cell r="F203">
            <v>0</v>
          </cell>
          <cell r="G203">
            <v>0</v>
          </cell>
          <cell r="H203">
            <v>0</v>
          </cell>
          <cell r="I203">
            <v>0</v>
          </cell>
          <cell r="J203">
            <v>0</v>
          </cell>
        </row>
        <row r="204">
          <cell r="A204">
            <v>452015</v>
          </cell>
          <cell r="B204">
            <v>45</v>
          </cell>
          <cell r="C204">
            <v>109</v>
          </cell>
          <cell r="D204" t="str">
            <v>Exploración Evaluación del Potencial Campeche Poniente Terciario</v>
          </cell>
          <cell r="E204">
            <v>2015</v>
          </cell>
          <cell r="F204">
            <v>0</v>
          </cell>
          <cell r="G204">
            <v>0</v>
          </cell>
          <cell r="H204">
            <v>0</v>
          </cell>
          <cell r="I204">
            <v>0</v>
          </cell>
          <cell r="J204">
            <v>0</v>
          </cell>
        </row>
        <row r="205">
          <cell r="A205">
            <v>452016</v>
          </cell>
          <cell r="B205">
            <v>45</v>
          </cell>
          <cell r="C205">
            <v>109</v>
          </cell>
          <cell r="D205" t="str">
            <v>Exploración Evaluación del Potencial Campeche Poniente Terciario</v>
          </cell>
          <cell r="E205">
            <v>2016</v>
          </cell>
          <cell r="F205">
            <v>0</v>
          </cell>
          <cell r="G205">
            <v>0</v>
          </cell>
          <cell r="H205">
            <v>0</v>
          </cell>
          <cell r="I205">
            <v>0</v>
          </cell>
          <cell r="J205">
            <v>0</v>
          </cell>
        </row>
        <row r="206">
          <cell r="A206">
            <v>452017</v>
          </cell>
          <cell r="B206">
            <v>45</v>
          </cell>
          <cell r="C206">
            <v>109</v>
          </cell>
          <cell r="D206" t="str">
            <v>Exploración Evaluación del Potencial Campeche Poniente Terciario</v>
          </cell>
          <cell r="E206">
            <v>2017</v>
          </cell>
          <cell r="F206">
            <v>0</v>
          </cell>
          <cell r="G206">
            <v>0</v>
          </cell>
          <cell r="H206">
            <v>0</v>
          </cell>
          <cell r="I206">
            <v>0</v>
          </cell>
          <cell r="J206">
            <v>0</v>
          </cell>
        </row>
        <row r="207">
          <cell r="A207">
            <v>452018</v>
          </cell>
          <cell r="B207">
            <v>45</v>
          </cell>
          <cell r="C207">
            <v>109</v>
          </cell>
          <cell r="D207" t="str">
            <v>Exploración Evaluación del Potencial Campeche Poniente Terciario</v>
          </cell>
          <cell r="E207">
            <v>2018</v>
          </cell>
          <cell r="F207">
            <v>0</v>
          </cell>
          <cell r="G207">
            <v>0</v>
          </cell>
          <cell r="H207">
            <v>0</v>
          </cell>
          <cell r="I207">
            <v>0</v>
          </cell>
          <cell r="J207">
            <v>0</v>
          </cell>
        </row>
        <row r="208">
          <cell r="A208">
            <v>452019</v>
          </cell>
          <cell r="B208">
            <v>45</v>
          </cell>
          <cell r="C208">
            <v>109</v>
          </cell>
          <cell r="D208" t="str">
            <v>Exploración Evaluación del Potencial Campeche Poniente Terciario</v>
          </cell>
          <cell r="E208">
            <v>2019</v>
          </cell>
          <cell r="F208">
            <v>0</v>
          </cell>
          <cell r="G208">
            <v>0</v>
          </cell>
          <cell r="H208">
            <v>0</v>
          </cell>
          <cell r="I208">
            <v>0</v>
          </cell>
          <cell r="J208">
            <v>0</v>
          </cell>
        </row>
        <row r="209">
          <cell r="A209">
            <v>452020</v>
          </cell>
          <cell r="B209">
            <v>45</v>
          </cell>
          <cell r="C209">
            <v>109</v>
          </cell>
          <cell r="D209" t="str">
            <v>Exploración Evaluación del Potencial Campeche Poniente Terciario</v>
          </cell>
          <cell r="E209">
            <v>2020</v>
          </cell>
          <cell r="F209">
            <v>0</v>
          </cell>
          <cell r="G209">
            <v>0</v>
          </cell>
          <cell r="H209">
            <v>0</v>
          </cell>
          <cell r="I209">
            <v>0</v>
          </cell>
          <cell r="J209">
            <v>0</v>
          </cell>
        </row>
        <row r="210">
          <cell r="A210">
            <v>452021</v>
          </cell>
          <cell r="B210">
            <v>45</v>
          </cell>
          <cell r="C210">
            <v>109</v>
          </cell>
          <cell r="D210" t="str">
            <v>Exploración Evaluación del Potencial Campeche Poniente Terciario</v>
          </cell>
          <cell r="E210">
            <v>2021</v>
          </cell>
          <cell r="F210">
            <v>0</v>
          </cell>
          <cell r="G210">
            <v>0</v>
          </cell>
          <cell r="H210">
            <v>0</v>
          </cell>
          <cell r="I210">
            <v>0</v>
          </cell>
          <cell r="J210">
            <v>0</v>
          </cell>
        </row>
        <row r="211">
          <cell r="A211">
            <v>452022</v>
          </cell>
          <cell r="B211">
            <v>45</v>
          </cell>
          <cell r="C211">
            <v>109</v>
          </cell>
          <cell r="D211" t="str">
            <v>Exploración Evaluación del Potencial Campeche Poniente Terciario</v>
          </cell>
          <cell r="E211">
            <v>2022</v>
          </cell>
          <cell r="F211">
            <v>0</v>
          </cell>
          <cell r="G211">
            <v>0</v>
          </cell>
          <cell r="H211">
            <v>0</v>
          </cell>
          <cell r="I211">
            <v>0</v>
          </cell>
          <cell r="J211">
            <v>0</v>
          </cell>
        </row>
        <row r="212">
          <cell r="A212">
            <v>452023</v>
          </cell>
          <cell r="B212">
            <v>45</v>
          </cell>
          <cell r="C212">
            <v>109</v>
          </cell>
          <cell r="D212" t="str">
            <v>Exploración Evaluación del Potencial Campeche Poniente Terciario</v>
          </cell>
          <cell r="E212">
            <v>2023</v>
          </cell>
          <cell r="F212">
            <v>0</v>
          </cell>
          <cell r="G212">
            <v>0</v>
          </cell>
          <cell r="H212">
            <v>0</v>
          </cell>
          <cell r="I212">
            <v>0</v>
          </cell>
          <cell r="J212">
            <v>0</v>
          </cell>
        </row>
        <row r="213">
          <cell r="A213">
            <v>452024</v>
          </cell>
          <cell r="B213">
            <v>45</v>
          </cell>
          <cell r="C213">
            <v>109</v>
          </cell>
          <cell r="D213" t="str">
            <v>Exploración Evaluación del Potencial Campeche Poniente Terciario</v>
          </cell>
          <cell r="E213">
            <v>2024</v>
          </cell>
          <cell r="F213">
            <v>3.42205</v>
          </cell>
          <cell r="G213">
            <v>5.7644500000000001</v>
          </cell>
          <cell r="H213">
            <v>5.7644500000000001</v>
          </cell>
          <cell r="I213">
            <v>0</v>
          </cell>
          <cell r="J213">
            <v>7.3789999999999994E-2</v>
          </cell>
        </row>
        <row r="214">
          <cell r="A214">
            <v>452025</v>
          </cell>
          <cell r="B214">
            <v>45</v>
          </cell>
          <cell r="C214">
            <v>109</v>
          </cell>
          <cell r="D214" t="str">
            <v>Exploración Evaluación del Potencial Campeche Poniente Terciario</v>
          </cell>
          <cell r="E214">
            <v>2025</v>
          </cell>
          <cell r="F214">
            <v>9.0221</v>
          </cell>
          <cell r="G214">
            <v>15.19772</v>
          </cell>
          <cell r="H214">
            <v>15.19772</v>
          </cell>
          <cell r="I214">
            <v>0</v>
          </cell>
          <cell r="J214">
            <v>0.19841</v>
          </cell>
        </row>
        <row r="215">
          <cell r="A215">
            <v>452026</v>
          </cell>
          <cell r="B215">
            <v>45</v>
          </cell>
          <cell r="C215">
            <v>109</v>
          </cell>
          <cell r="D215" t="str">
            <v>Exploración Evaluación del Potencial Campeche Poniente Terciario</v>
          </cell>
          <cell r="E215">
            <v>2026</v>
          </cell>
          <cell r="F215">
            <v>14.777750000000001</v>
          </cell>
          <cell r="G215">
            <v>24.893129999999999</v>
          </cell>
          <cell r="H215">
            <v>24.893129999999999</v>
          </cell>
          <cell r="I215">
            <v>0</v>
          </cell>
          <cell r="J215">
            <v>0.32640000000000002</v>
          </cell>
        </row>
        <row r="216">
          <cell r="A216">
            <v>452027</v>
          </cell>
          <cell r="B216">
            <v>45</v>
          </cell>
          <cell r="C216">
            <v>109</v>
          </cell>
          <cell r="D216" t="str">
            <v>Exploración Evaluación del Potencial Campeche Poniente Terciario</v>
          </cell>
          <cell r="E216">
            <v>2027</v>
          </cell>
          <cell r="F216">
            <v>20.177140000000001</v>
          </cell>
          <cell r="G216">
            <v>33.988199999999999</v>
          </cell>
          <cell r="H216">
            <v>33.988199999999999</v>
          </cell>
          <cell r="I216">
            <v>0</v>
          </cell>
          <cell r="J216">
            <v>0.44486999999999999</v>
          </cell>
        </row>
        <row r="217">
          <cell r="A217">
            <v>452028</v>
          </cell>
          <cell r="B217">
            <v>45</v>
          </cell>
          <cell r="C217">
            <v>109</v>
          </cell>
          <cell r="D217" t="str">
            <v>Exploración Evaluación del Potencial Campeche Poniente Terciario</v>
          </cell>
          <cell r="E217">
            <v>2028</v>
          </cell>
          <cell r="F217">
            <v>22.279879999999999</v>
          </cell>
          <cell r="G217">
            <v>37.530299999999997</v>
          </cell>
          <cell r="H217">
            <v>37.530299999999997</v>
          </cell>
          <cell r="I217">
            <v>0</v>
          </cell>
          <cell r="J217">
            <v>0.49102000000000001</v>
          </cell>
        </row>
        <row r="218">
          <cell r="A218">
            <v>452029</v>
          </cell>
          <cell r="B218">
            <v>45</v>
          </cell>
          <cell r="C218">
            <v>109</v>
          </cell>
          <cell r="D218" t="str">
            <v>Exploración Evaluación del Potencial Campeche Poniente Terciario</v>
          </cell>
          <cell r="E218">
            <v>2029</v>
          </cell>
          <cell r="F218">
            <v>20.63083</v>
          </cell>
          <cell r="G218">
            <v>34.752400000000002</v>
          </cell>
          <cell r="H218">
            <v>34.752400000000002</v>
          </cell>
          <cell r="I218">
            <v>0</v>
          </cell>
          <cell r="J218">
            <v>0.45498</v>
          </cell>
        </row>
        <row r="219">
          <cell r="A219">
            <v>452030</v>
          </cell>
          <cell r="B219">
            <v>45</v>
          </cell>
          <cell r="C219">
            <v>109</v>
          </cell>
          <cell r="D219" t="str">
            <v>Exploración Evaluación del Potencial Campeche Poniente Terciario</v>
          </cell>
          <cell r="E219">
            <v>2030</v>
          </cell>
          <cell r="F219">
            <v>17.890149999999998</v>
          </cell>
          <cell r="G219">
            <v>30.135860000000001</v>
          </cell>
          <cell r="H219">
            <v>30.135860000000001</v>
          </cell>
          <cell r="I219">
            <v>0</v>
          </cell>
          <cell r="J219">
            <v>0.39445999999999992</v>
          </cell>
        </row>
        <row r="220">
          <cell r="A220">
            <v>452031</v>
          </cell>
          <cell r="B220">
            <v>45</v>
          </cell>
          <cell r="C220">
            <v>109</v>
          </cell>
          <cell r="D220" t="str">
            <v>Exploración Evaluación del Potencial Campeche Poniente Terciario</v>
          </cell>
          <cell r="E220">
            <v>2031</v>
          </cell>
          <cell r="F220">
            <v>15.442879999999999</v>
          </cell>
          <cell r="G220">
            <v>26.013530000000003</v>
          </cell>
          <cell r="H220">
            <v>26.013530000000003</v>
          </cell>
          <cell r="I220">
            <v>0</v>
          </cell>
          <cell r="J220">
            <v>0.34056999999999998</v>
          </cell>
        </row>
        <row r="221">
          <cell r="A221">
            <v>452032</v>
          </cell>
          <cell r="B221">
            <v>45</v>
          </cell>
          <cell r="C221">
            <v>109</v>
          </cell>
          <cell r="D221" t="str">
            <v>Exploración Evaluación del Potencial Campeche Poniente Terciario</v>
          </cell>
          <cell r="E221">
            <v>2032</v>
          </cell>
          <cell r="F221">
            <v>13.27102</v>
          </cell>
          <cell r="G221">
            <v>22.355029999999999</v>
          </cell>
          <cell r="H221">
            <v>22.355029999999999</v>
          </cell>
          <cell r="I221">
            <v>0</v>
          </cell>
          <cell r="J221">
            <v>0.29244000000000003</v>
          </cell>
        </row>
        <row r="222">
          <cell r="A222">
            <v>452033</v>
          </cell>
          <cell r="B222">
            <v>45</v>
          </cell>
          <cell r="C222">
            <v>109</v>
          </cell>
          <cell r="D222" t="str">
            <v>Exploración Evaluación del Potencial Campeche Poniente Terciario</v>
          </cell>
          <cell r="E222">
            <v>2033</v>
          </cell>
          <cell r="F222">
            <v>11.3179</v>
          </cell>
          <cell r="G222">
            <v>19.065020000000001</v>
          </cell>
          <cell r="H222">
            <v>19.065020000000001</v>
          </cell>
          <cell r="I222">
            <v>0</v>
          </cell>
          <cell r="J222">
            <v>0.24928</v>
          </cell>
        </row>
        <row r="223">
          <cell r="A223">
            <v>452034</v>
          </cell>
          <cell r="B223">
            <v>45</v>
          </cell>
          <cell r="C223">
            <v>109</v>
          </cell>
          <cell r="D223" t="str">
            <v>Exploración Evaluación del Potencial Campeche Poniente Terciario</v>
          </cell>
          <cell r="E223">
            <v>2034</v>
          </cell>
          <cell r="F223">
            <v>9.6927099999999999</v>
          </cell>
          <cell r="G223">
            <v>16.327379999999998</v>
          </cell>
          <cell r="H223">
            <v>16.327379999999998</v>
          </cell>
          <cell r="I223">
            <v>0</v>
          </cell>
          <cell r="J223">
            <v>0.21343000000000001</v>
          </cell>
        </row>
        <row r="224">
          <cell r="A224">
            <v>452035</v>
          </cell>
          <cell r="B224">
            <v>45</v>
          </cell>
          <cell r="C224">
            <v>109</v>
          </cell>
          <cell r="D224" t="str">
            <v>Exploración Evaluación del Potencial Campeche Poniente Terciario</v>
          </cell>
          <cell r="E224">
            <v>2035</v>
          </cell>
          <cell r="F224">
            <v>8.2570100000000011</v>
          </cell>
          <cell r="G224">
            <v>13.90893</v>
          </cell>
          <cell r="H224">
            <v>13.90893</v>
          </cell>
          <cell r="I224">
            <v>0</v>
          </cell>
          <cell r="J224">
            <v>0.18167999999999998</v>
          </cell>
        </row>
        <row r="225">
          <cell r="A225">
            <v>452036</v>
          </cell>
          <cell r="B225">
            <v>45</v>
          </cell>
          <cell r="C225">
            <v>109</v>
          </cell>
          <cell r="D225" t="str">
            <v>Exploración Evaluación del Potencial Campeche Poniente Terciario</v>
          </cell>
          <cell r="E225">
            <v>2036</v>
          </cell>
          <cell r="F225">
            <v>7.0050599999999994</v>
          </cell>
          <cell r="G225">
            <v>11.800039999999999</v>
          </cell>
          <cell r="H225">
            <v>11.800039999999999</v>
          </cell>
          <cell r="I225">
            <v>0</v>
          </cell>
          <cell r="J225">
            <v>0.15407999999999999</v>
          </cell>
        </row>
        <row r="226">
          <cell r="A226">
            <v>452037</v>
          </cell>
          <cell r="B226">
            <v>45</v>
          </cell>
          <cell r="C226">
            <v>109</v>
          </cell>
          <cell r="D226" t="str">
            <v>Exploración Evaluación del Potencial Campeche Poniente Terciario</v>
          </cell>
          <cell r="E226">
            <v>2037</v>
          </cell>
          <cell r="F226">
            <v>5.9140000000000006</v>
          </cell>
          <cell r="G226">
            <v>9.9621200000000005</v>
          </cell>
          <cell r="H226">
            <v>9.9621200000000005</v>
          </cell>
          <cell r="I226">
            <v>0</v>
          </cell>
          <cell r="J226">
            <v>0.13022</v>
          </cell>
        </row>
        <row r="227">
          <cell r="A227">
            <v>452038</v>
          </cell>
          <cell r="B227">
            <v>45</v>
          </cell>
          <cell r="C227">
            <v>109</v>
          </cell>
          <cell r="D227" t="str">
            <v>Exploración Evaluación del Potencial Campeche Poniente Terciario</v>
          </cell>
          <cell r="E227">
            <v>2038</v>
          </cell>
          <cell r="F227">
            <v>5.0049099999999997</v>
          </cell>
          <cell r="G227">
            <v>8.4307700000000008</v>
          </cell>
          <cell r="H227">
            <v>8.4307700000000008</v>
          </cell>
          <cell r="I227">
            <v>0</v>
          </cell>
          <cell r="J227">
            <v>0.11032</v>
          </cell>
        </row>
        <row r="228">
          <cell r="A228">
            <v>452039</v>
          </cell>
          <cell r="B228">
            <v>45</v>
          </cell>
          <cell r="C228">
            <v>109</v>
          </cell>
          <cell r="D228" t="str">
            <v>Exploración Evaluación del Potencial Campeche Poniente Terciario</v>
          </cell>
          <cell r="E228">
            <v>2039</v>
          </cell>
          <cell r="F228">
            <v>4.2500299999999998</v>
          </cell>
          <cell r="G228">
            <v>7.1591999999999993</v>
          </cell>
          <cell r="H228">
            <v>7.1591999999999993</v>
          </cell>
          <cell r="I228">
            <v>0</v>
          </cell>
          <cell r="J228">
            <v>9.3950000000000006E-2</v>
          </cell>
        </row>
        <row r="229">
          <cell r="A229">
            <v>452040</v>
          </cell>
          <cell r="B229">
            <v>45</v>
          </cell>
          <cell r="C229">
            <v>109</v>
          </cell>
          <cell r="D229" t="str">
            <v>Exploración Evaluación del Potencial Campeche Poniente Terciario</v>
          </cell>
          <cell r="E229">
            <v>2040</v>
          </cell>
          <cell r="F229">
            <v>3.6135799999999998</v>
          </cell>
          <cell r="G229">
            <v>6.0870799999999994</v>
          </cell>
          <cell r="H229">
            <v>6.0870799999999994</v>
          </cell>
          <cell r="I229">
            <v>0</v>
          </cell>
          <cell r="J229">
            <v>7.9829999999999998E-2</v>
          </cell>
        </row>
        <row r="230">
          <cell r="A230">
            <v>452041</v>
          </cell>
          <cell r="B230">
            <v>45</v>
          </cell>
          <cell r="C230">
            <v>109</v>
          </cell>
          <cell r="D230" t="str">
            <v>Exploración Evaluación del Potencial Campeche Poniente Terciario</v>
          </cell>
          <cell r="E230">
            <v>2041</v>
          </cell>
          <cell r="F230">
            <v>3.03918</v>
          </cell>
          <cell r="G230">
            <v>5.11951</v>
          </cell>
          <cell r="H230">
            <v>5.11951</v>
          </cell>
          <cell r="I230">
            <v>0</v>
          </cell>
          <cell r="J230">
            <v>6.6879999999999995E-2</v>
          </cell>
        </row>
        <row r="231">
          <cell r="A231">
            <v>452042</v>
          </cell>
          <cell r="B231">
            <v>45</v>
          </cell>
          <cell r="C231">
            <v>109</v>
          </cell>
          <cell r="D231" t="str">
            <v>Exploración Evaluación del Potencial Campeche Poniente Terciario</v>
          </cell>
          <cell r="E231">
            <v>2042</v>
          </cell>
          <cell r="F231">
            <v>2.62818</v>
          </cell>
          <cell r="G231">
            <v>4.4271500000000001</v>
          </cell>
          <cell r="H231">
            <v>4.4271500000000001</v>
          </cell>
          <cell r="I231">
            <v>0</v>
          </cell>
          <cell r="J231">
            <v>5.7789999999999994E-2</v>
          </cell>
        </row>
        <row r="232">
          <cell r="A232">
            <v>452043</v>
          </cell>
          <cell r="B232">
            <v>45</v>
          </cell>
          <cell r="C232">
            <v>109</v>
          </cell>
          <cell r="D232" t="str">
            <v>Exploración Evaluación del Potencial Campeche Poniente Terciario</v>
          </cell>
          <cell r="E232">
            <v>2043</v>
          </cell>
          <cell r="F232">
            <v>2.26783</v>
          </cell>
          <cell r="G232">
            <v>3.8201600000000004</v>
          </cell>
          <cell r="H232">
            <v>3.8201600000000004</v>
          </cell>
          <cell r="I232">
            <v>0</v>
          </cell>
          <cell r="J232">
            <v>4.9820000000000003E-2</v>
          </cell>
        </row>
        <row r="233">
          <cell r="A233">
            <v>452044</v>
          </cell>
          <cell r="B233">
            <v>45</v>
          </cell>
          <cell r="C233">
            <v>109</v>
          </cell>
          <cell r="D233" t="str">
            <v>Exploración Evaluación del Potencial Campeche Poniente Terciario</v>
          </cell>
          <cell r="E233">
            <v>2044</v>
          </cell>
          <cell r="F233">
            <v>1.95546</v>
          </cell>
          <cell r="G233">
            <v>3.2939699999999998</v>
          </cell>
          <cell r="H233">
            <v>3.2939699999999998</v>
          </cell>
          <cell r="I233">
            <v>0</v>
          </cell>
          <cell r="J233">
            <v>4.2999999999999997E-2</v>
          </cell>
        </row>
        <row r="234">
          <cell r="A234">
            <v>452045</v>
          </cell>
          <cell r="B234">
            <v>45</v>
          </cell>
          <cell r="C234">
            <v>109</v>
          </cell>
          <cell r="D234" t="str">
            <v>Exploración Evaluación del Potencial Campeche Poniente Terciario</v>
          </cell>
          <cell r="E234">
            <v>2045</v>
          </cell>
          <cell r="F234">
            <v>1.6388599999999998</v>
          </cell>
          <cell r="G234">
            <v>2.76064</v>
          </cell>
          <cell r="H234">
            <v>2.76064</v>
          </cell>
          <cell r="I234">
            <v>0</v>
          </cell>
          <cell r="J234">
            <v>3.6089999999999997E-2</v>
          </cell>
        </row>
        <row r="235">
          <cell r="A235">
            <v>452046</v>
          </cell>
          <cell r="B235">
            <v>45</v>
          </cell>
          <cell r="C235">
            <v>109</v>
          </cell>
          <cell r="D235" t="str">
            <v>Exploración Evaluación del Potencial Campeche Poniente Terciario</v>
          </cell>
          <cell r="E235">
            <v>2046</v>
          </cell>
          <cell r="F235">
            <v>1.4163999999999999</v>
          </cell>
          <cell r="G235">
            <v>2.3859300000000001</v>
          </cell>
          <cell r="H235">
            <v>2.3859300000000001</v>
          </cell>
          <cell r="I235">
            <v>0</v>
          </cell>
          <cell r="J235">
            <v>3.1179999999999999E-2</v>
          </cell>
        </row>
        <row r="236">
          <cell r="A236">
            <v>452047</v>
          </cell>
          <cell r="B236">
            <v>45</v>
          </cell>
          <cell r="C236">
            <v>109</v>
          </cell>
          <cell r="D236" t="str">
            <v>Exploración Evaluación del Potencial Campeche Poniente Terciario</v>
          </cell>
          <cell r="E236">
            <v>2047</v>
          </cell>
          <cell r="F236">
            <v>1.21184</v>
          </cell>
          <cell r="G236">
            <v>2.0413399999999999</v>
          </cell>
          <cell r="H236">
            <v>2.0413399999999999</v>
          </cell>
          <cell r="I236">
            <v>0</v>
          </cell>
          <cell r="J236">
            <v>2.665E-2</v>
          </cell>
        </row>
        <row r="237">
          <cell r="A237">
            <v>452048</v>
          </cell>
          <cell r="B237">
            <v>45</v>
          </cell>
          <cell r="C237">
            <v>109</v>
          </cell>
          <cell r="D237" t="str">
            <v>Exploración Evaluación del Potencial Campeche Poniente Terciario</v>
          </cell>
          <cell r="E237">
            <v>2048</v>
          </cell>
          <cell r="F237">
            <v>1.01126</v>
          </cell>
          <cell r="G237">
            <v>1.7034699999999998</v>
          </cell>
          <cell r="H237">
            <v>1.7034699999999998</v>
          </cell>
          <cell r="I237">
            <v>0</v>
          </cell>
          <cell r="J237">
            <v>2.2260000000000002E-2</v>
          </cell>
        </row>
        <row r="238">
          <cell r="A238">
            <v>452049</v>
          </cell>
          <cell r="B238">
            <v>45</v>
          </cell>
          <cell r="C238">
            <v>109</v>
          </cell>
          <cell r="D238" t="str">
            <v>Exploración Evaluación del Potencial Campeche Poniente Terciario</v>
          </cell>
          <cell r="E238">
            <v>2049</v>
          </cell>
          <cell r="F238">
            <v>0.82258999999999993</v>
          </cell>
          <cell r="G238">
            <v>1.3856599999999999</v>
          </cell>
          <cell r="H238">
            <v>1.3856599999999999</v>
          </cell>
          <cell r="I238">
            <v>0</v>
          </cell>
          <cell r="J238">
            <v>1.806E-2</v>
          </cell>
        </row>
        <row r="239">
          <cell r="A239">
            <v>452050</v>
          </cell>
          <cell r="B239">
            <v>45</v>
          </cell>
          <cell r="C239">
            <v>109</v>
          </cell>
          <cell r="D239" t="str">
            <v>Exploración Evaluación del Potencial Campeche Poniente Terciario</v>
          </cell>
          <cell r="E239">
            <v>2050</v>
          </cell>
          <cell r="F239">
            <v>0.69866000000000006</v>
          </cell>
          <cell r="G239">
            <v>1.1769000000000001</v>
          </cell>
          <cell r="H239">
            <v>1.1769000000000001</v>
          </cell>
          <cell r="I239">
            <v>0</v>
          </cell>
          <cell r="J239">
            <v>1.5269999999999999E-2</v>
          </cell>
        </row>
        <row r="240">
          <cell r="A240">
            <v>452051</v>
          </cell>
          <cell r="B240">
            <v>45</v>
          </cell>
          <cell r="C240">
            <v>109</v>
          </cell>
          <cell r="D240" t="str">
            <v>Exploración Evaluación del Potencial Campeche Poniente Terciario</v>
          </cell>
          <cell r="E240">
            <v>2051</v>
          </cell>
          <cell r="F240">
            <v>0.61334</v>
          </cell>
          <cell r="G240">
            <v>1.03315</v>
          </cell>
          <cell r="H240">
            <v>1.03315</v>
          </cell>
          <cell r="I240">
            <v>0</v>
          </cell>
          <cell r="J240">
            <v>1.34E-2</v>
          </cell>
        </row>
        <row r="241">
          <cell r="A241">
            <v>452052</v>
          </cell>
          <cell r="B241">
            <v>45</v>
          </cell>
          <cell r="C241">
            <v>109</v>
          </cell>
          <cell r="D241" t="str">
            <v>Exploración Evaluación del Potencial Campeche Poniente Terciario</v>
          </cell>
          <cell r="E241">
            <v>2052</v>
          </cell>
          <cell r="F241">
            <v>0.52715000000000001</v>
          </cell>
          <cell r="G241">
            <v>0.88796000000000008</v>
          </cell>
          <cell r="H241">
            <v>0.88796000000000008</v>
          </cell>
          <cell r="I241">
            <v>0</v>
          </cell>
          <cell r="J241">
            <v>1.1520000000000001E-2</v>
          </cell>
        </row>
        <row r="242">
          <cell r="A242">
            <v>452053</v>
          </cell>
          <cell r="B242">
            <v>45</v>
          </cell>
          <cell r="C242">
            <v>109</v>
          </cell>
          <cell r="D242" t="str">
            <v>Exploración Evaluación del Potencial Campeche Poniente Terciario</v>
          </cell>
          <cell r="E242">
            <v>2053</v>
          </cell>
          <cell r="F242">
            <v>0.45925000000000005</v>
          </cell>
          <cell r="G242">
            <v>0.77361000000000002</v>
          </cell>
          <cell r="H242">
            <v>0.77361000000000002</v>
          </cell>
          <cell r="I242">
            <v>0</v>
          </cell>
          <cell r="J242">
            <v>1.0069999999999999E-2</v>
          </cell>
        </row>
        <row r="243">
          <cell r="A243">
            <v>452054</v>
          </cell>
          <cell r="B243">
            <v>45</v>
          </cell>
          <cell r="C243">
            <v>109</v>
          </cell>
          <cell r="D243" t="str">
            <v>Exploración Evaluación del Potencial Campeche Poniente Terciario</v>
          </cell>
          <cell r="E243">
            <v>2054</v>
          </cell>
          <cell r="F243">
            <v>0.39757999999999999</v>
          </cell>
          <cell r="G243">
            <v>0.66971000000000003</v>
          </cell>
          <cell r="H243">
            <v>0.66971000000000003</v>
          </cell>
          <cell r="I243">
            <v>0</v>
          </cell>
          <cell r="J243">
            <v>8.6899999999999998E-3</v>
          </cell>
        </row>
        <row r="244">
          <cell r="A244">
            <v>452055</v>
          </cell>
          <cell r="B244">
            <v>45</v>
          </cell>
          <cell r="C244">
            <v>109</v>
          </cell>
          <cell r="D244" t="str">
            <v>Exploración Evaluación del Potencial Campeche Poniente Terciario</v>
          </cell>
          <cell r="E244">
            <v>2055</v>
          </cell>
          <cell r="F244">
            <v>0.35064000000000001</v>
          </cell>
          <cell r="G244">
            <v>0.59065000000000001</v>
          </cell>
          <cell r="H244">
            <v>0.59065000000000001</v>
          </cell>
          <cell r="I244">
            <v>0</v>
          </cell>
          <cell r="J244">
            <v>7.6499999999999997E-3</v>
          </cell>
        </row>
        <row r="245">
          <cell r="A245">
            <v>452056</v>
          </cell>
          <cell r="B245">
            <v>45</v>
          </cell>
          <cell r="C245">
            <v>109</v>
          </cell>
          <cell r="D245" t="str">
            <v>Exploración Evaluación del Potencial Campeche Poniente Terciario</v>
          </cell>
          <cell r="E245">
            <v>2056</v>
          </cell>
          <cell r="F245">
            <v>0.31067999999999996</v>
          </cell>
          <cell r="G245">
            <v>0.52334000000000003</v>
          </cell>
          <cell r="H245">
            <v>0.52334000000000003</v>
          </cell>
          <cell r="I245">
            <v>0</v>
          </cell>
          <cell r="J245">
            <v>6.77E-3</v>
          </cell>
        </row>
        <row r="246">
          <cell r="A246">
            <v>452057</v>
          </cell>
          <cell r="B246">
            <v>45</v>
          </cell>
          <cell r="C246">
            <v>109</v>
          </cell>
          <cell r="D246" t="str">
            <v>Exploración Evaluación del Potencial Campeche Poniente Terciario</v>
          </cell>
          <cell r="E246">
            <v>2057</v>
          </cell>
          <cell r="F246">
            <v>0.26168999999999998</v>
          </cell>
          <cell r="G246">
            <v>0.44082999999999994</v>
          </cell>
          <cell r="H246">
            <v>0.44082999999999994</v>
          </cell>
          <cell r="I246">
            <v>0</v>
          </cell>
          <cell r="J246">
            <v>5.7099999999999998E-3</v>
          </cell>
        </row>
        <row r="247">
          <cell r="A247">
            <v>452058</v>
          </cell>
          <cell r="B247">
            <v>45</v>
          </cell>
          <cell r="C247">
            <v>109</v>
          </cell>
          <cell r="D247" t="str">
            <v>Exploración Evaluación del Potencial Campeche Poniente Terciario</v>
          </cell>
          <cell r="E247">
            <v>2058</v>
          </cell>
          <cell r="F247">
            <v>0.22726000000000002</v>
          </cell>
          <cell r="G247">
            <v>0.38281999999999999</v>
          </cell>
          <cell r="H247">
            <v>0.38281999999999999</v>
          </cell>
          <cell r="I247">
            <v>0</v>
          </cell>
          <cell r="J247">
            <v>4.96E-3</v>
          </cell>
        </row>
        <row r="248">
          <cell r="A248">
            <v>452059</v>
          </cell>
          <cell r="B248">
            <v>45</v>
          </cell>
          <cell r="C248">
            <v>109</v>
          </cell>
          <cell r="D248" t="str">
            <v>Exploración Evaluación del Potencial Campeche Poniente Terciario</v>
          </cell>
          <cell r="E248">
            <v>2059</v>
          </cell>
          <cell r="F248">
            <v>0.19509000000000001</v>
          </cell>
          <cell r="G248">
            <v>0.32861000000000001</v>
          </cell>
          <cell r="H248">
            <v>0.32861000000000001</v>
          </cell>
          <cell r="I248">
            <v>0</v>
          </cell>
          <cell r="J248">
            <v>4.2599999999999999E-3</v>
          </cell>
        </row>
        <row r="249">
          <cell r="A249">
            <v>462011</v>
          </cell>
          <cell r="B249">
            <v>46</v>
          </cell>
          <cell r="C249">
            <v>103</v>
          </cell>
          <cell r="D249" t="str">
            <v>Exploración Campeche Poniente</v>
          </cell>
          <cell r="E249">
            <v>2011</v>
          </cell>
          <cell r="F249">
            <v>0</v>
          </cell>
          <cell r="G249">
            <v>0</v>
          </cell>
          <cell r="H249">
            <v>0</v>
          </cell>
          <cell r="I249">
            <v>0</v>
          </cell>
          <cell r="J249">
            <v>0</v>
          </cell>
        </row>
        <row r="250">
          <cell r="A250">
            <v>462012</v>
          </cell>
          <cell r="B250">
            <v>46</v>
          </cell>
          <cell r="C250">
            <v>103</v>
          </cell>
          <cell r="D250" t="str">
            <v>Exploración Campeche Poniente</v>
          </cell>
          <cell r="E250">
            <v>2012</v>
          </cell>
          <cell r="F250">
            <v>0</v>
          </cell>
          <cell r="G250">
            <v>0</v>
          </cell>
          <cell r="H250">
            <v>0</v>
          </cell>
          <cell r="I250">
            <v>0</v>
          </cell>
          <cell r="J250">
            <v>0</v>
          </cell>
        </row>
        <row r="251">
          <cell r="A251">
            <v>462013</v>
          </cell>
          <cell r="B251">
            <v>46</v>
          </cell>
          <cell r="C251">
            <v>103</v>
          </cell>
          <cell r="D251" t="str">
            <v>Exploración Campeche Poniente</v>
          </cell>
          <cell r="E251">
            <v>2013</v>
          </cell>
          <cell r="F251">
            <v>0</v>
          </cell>
          <cell r="G251">
            <v>0</v>
          </cell>
          <cell r="H251">
            <v>0</v>
          </cell>
          <cell r="I251">
            <v>0</v>
          </cell>
          <cell r="J251">
            <v>0</v>
          </cell>
        </row>
        <row r="252">
          <cell r="A252">
            <v>462014</v>
          </cell>
          <cell r="B252">
            <v>46</v>
          </cell>
          <cell r="C252">
            <v>103</v>
          </cell>
          <cell r="D252" t="str">
            <v>Exploración Campeche Poniente</v>
          </cell>
          <cell r="E252">
            <v>2014</v>
          </cell>
          <cell r="F252">
            <v>3.10683</v>
          </cell>
          <cell r="G252">
            <v>7.0488</v>
          </cell>
          <cell r="H252">
            <v>7.0488</v>
          </cell>
          <cell r="I252">
            <v>0</v>
          </cell>
          <cell r="J252">
            <v>0.21498</v>
          </cell>
        </row>
        <row r="253">
          <cell r="A253">
            <v>462015</v>
          </cell>
          <cell r="B253">
            <v>46</v>
          </cell>
          <cell r="C253">
            <v>103</v>
          </cell>
          <cell r="D253" t="str">
            <v>Exploración Campeche Poniente</v>
          </cell>
          <cell r="E253">
            <v>2015</v>
          </cell>
          <cell r="F253">
            <v>16.634260000000001</v>
          </cell>
          <cell r="G253">
            <v>41.013689999999997</v>
          </cell>
          <cell r="H253">
            <v>41.013689999999997</v>
          </cell>
          <cell r="I253">
            <v>0</v>
          </cell>
          <cell r="J253">
            <v>1.1611100000000001</v>
          </cell>
        </row>
        <row r="254">
          <cell r="A254">
            <v>462016</v>
          </cell>
          <cell r="B254">
            <v>46</v>
          </cell>
          <cell r="C254">
            <v>103</v>
          </cell>
          <cell r="D254" t="str">
            <v>Exploración Campeche Poniente</v>
          </cell>
          <cell r="E254">
            <v>2016</v>
          </cell>
          <cell r="F254">
            <v>49.189330000000005</v>
          </cell>
          <cell r="G254">
            <v>94.100760000000008</v>
          </cell>
          <cell r="H254">
            <v>94.100760000000008</v>
          </cell>
          <cell r="I254">
            <v>0</v>
          </cell>
          <cell r="J254">
            <v>2.5852100000000005</v>
          </cell>
        </row>
        <row r="255">
          <cell r="A255">
            <v>462017</v>
          </cell>
          <cell r="B255">
            <v>46</v>
          </cell>
          <cell r="C255">
            <v>103</v>
          </cell>
          <cell r="D255" t="str">
            <v>Exploración Campeche Poniente</v>
          </cell>
          <cell r="E255">
            <v>2017</v>
          </cell>
          <cell r="F255">
            <v>95.546669999999992</v>
          </cell>
          <cell r="G255">
            <v>132.48574000000002</v>
          </cell>
          <cell r="H255">
            <v>132.48574000000002</v>
          </cell>
          <cell r="I255">
            <v>0</v>
          </cell>
          <cell r="J255">
            <v>3.65144</v>
          </cell>
        </row>
        <row r="256">
          <cell r="A256">
            <v>462018</v>
          </cell>
          <cell r="B256">
            <v>46</v>
          </cell>
          <cell r="C256">
            <v>103</v>
          </cell>
          <cell r="D256" t="str">
            <v>Exploración Campeche Poniente</v>
          </cell>
          <cell r="E256">
            <v>2018</v>
          </cell>
          <cell r="F256">
            <v>143.15350000000001</v>
          </cell>
          <cell r="G256">
            <v>163.95499999999998</v>
          </cell>
          <cell r="H256">
            <v>163.95499999999998</v>
          </cell>
          <cell r="I256">
            <v>0</v>
          </cell>
          <cell r="J256">
            <v>4.5796200000000002</v>
          </cell>
        </row>
        <row r="257">
          <cell r="A257">
            <v>462019</v>
          </cell>
          <cell r="B257">
            <v>46</v>
          </cell>
          <cell r="C257">
            <v>103</v>
          </cell>
          <cell r="D257" t="str">
            <v>Exploración Campeche Poniente</v>
          </cell>
          <cell r="E257">
            <v>2019</v>
          </cell>
          <cell r="F257">
            <v>177.66249999999999</v>
          </cell>
          <cell r="G257">
            <v>177.7749</v>
          </cell>
          <cell r="H257">
            <v>177.7749</v>
          </cell>
          <cell r="I257">
            <v>0</v>
          </cell>
          <cell r="J257">
            <v>5.0438900000000002</v>
          </cell>
        </row>
        <row r="258">
          <cell r="A258">
            <v>462020</v>
          </cell>
          <cell r="B258">
            <v>46</v>
          </cell>
          <cell r="C258">
            <v>103</v>
          </cell>
          <cell r="D258" t="str">
            <v>Exploración Campeche Poniente</v>
          </cell>
          <cell r="E258">
            <v>2020</v>
          </cell>
          <cell r="F258">
            <v>191.59700999999995</v>
          </cell>
          <cell r="G258">
            <v>190.44465000000002</v>
          </cell>
          <cell r="H258">
            <v>190.44465000000002</v>
          </cell>
          <cell r="I258">
            <v>0</v>
          </cell>
          <cell r="J258">
            <v>5.4429100000000004</v>
          </cell>
        </row>
        <row r="259">
          <cell r="A259">
            <v>462021</v>
          </cell>
          <cell r="B259">
            <v>46</v>
          </cell>
          <cell r="C259">
            <v>103</v>
          </cell>
          <cell r="D259" t="str">
            <v>Exploración Campeche Poniente</v>
          </cell>
          <cell r="E259">
            <v>2021</v>
          </cell>
          <cell r="F259">
            <v>195.31283000000002</v>
          </cell>
          <cell r="G259">
            <v>195.88577000000001</v>
          </cell>
          <cell r="H259">
            <v>195.88577000000001</v>
          </cell>
          <cell r="I259">
            <v>0</v>
          </cell>
          <cell r="J259">
            <v>5.5306700000000006</v>
          </cell>
        </row>
        <row r="260">
          <cell r="A260">
            <v>462022</v>
          </cell>
          <cell r="B260">
            <v>46</v>
          </cell>
          <cell r="C260">
            <v>103</v>
          </cell>
          <cell r="D260" t="str">
            <v>Exploración Campeche Poniente</v>
          </cell>
          <cell r="E260">
            <v>2022</v>
          </cell>
          <cell r="F260">
            <v>195.52860000000001</v>
          </cell>
          <cell r="G260">
            <v>186.27951999999999</v>
          </cell>
          <cell r="H260">
            <v>186.27951999999999</v>
          </cell>
          <cell r="I260">
            <v>0</v>
          </cell>
          <cell r="J260">
            <v>5.2671599999999996</v>
          </cell>
        </row>
        <row r="261">
          <cell r="A261">
            <v>462023</v>
          </cell>
          <cell r="B261">
            <v>46</v>
          </cell>
          <cell r="C261">
            <v>103</v>
          </cell>
          <cell r="D261" t="str">
            <v>Exploración Campeche Poniente</v>
          </cell>
          <cell r="E261">
            <v>2023</v>
          </cell>
          <cell r="F261">
            <v>190.5455</v>
          </cell>
          <cell r="G261">
            <v>172.8579</v>
          </cell>
          <cell r="H261">
            <v>172.8579</v>
          </cell>
          <cell r="I261">
            <v>0</v>
          </cell>
          <cell r="J261">
            <v>4.9103300000000001</v>
          </cell>
        </row>
        <row r="262">
          <cell r="A262">
            <v>462024</v>
          </cell>
          <cell r="B262">
            <v>46</v>
          </cell>
          <cell r="C262">
            <v>103</v>
          </cell>
          <cell r="D262" t="str">
            <v>Exploración Campeche Poniente</v>
          </cell>
          <cell r="E262">
            <v>2024</v>
          </cell>
          <cell r="F262">
            <v>191.39707000000001</v>
          </cell>
          <cell r="G262">
            <v>170.01769000000002</v>
          </cell>
          <cell r="H262">
            <v>170.01769000000002</v>
          </cell>
          <cell r="I262">
            <v>0</v>
          </cell>
          <cell r="J262">
            <v>4.8626099999999992</v>
          </cell>
        </row>
        <row r="263">
          <cell r="A263">
            <v>462025</v>
          </cell>
          <cell r="B263">
            <v>46</v>
          </cell>
          <cell r="C263">
            <v>103</v>
          </cell>
          <cell r="D263" t="str">
            <v>Exploración Campeche Poniente</v>
          </cell>
          <cell r="E263">
            <v>2025</v>
          </cell>
          <cell r="F263">
            <v>199.90959999999998</v>
          </cell>
          <cell r="G263">
            <v>168.48399999999998</v>
          </cell>
          <cell r="H263">
            <v>168.48399999999998</v>
          </cell>
          <cell r="I263">
            <v>0</v>
          </cell>
          <cell r="J263">
            <v>4.8239799999999997</v>
          </cell>
        </row>
        <row r="264">
          <cell r="A264">
            <v>462026</v>
          </cell>
          <cell r="B264">
            <v>46</v>
          </cell>
          <cell r="C264">
            <v>103</v>
          </cell>
          <cell r="D264" t="str">
            <v>Exploración Campeche Poniente</v>
          </cell>
          <cell r="E264">
            <v>2026</v>
          </cell>
          <cell r="F264">
            <v>200.1191</v>
          </cell>
          <cell r="G264">
            <v>160.9667</v>
          </cell>
          <cell r="H264">
            <v>160.9667</v>
          </cell>
          <cell r="I264">
            <v>0</v>
          </cell>
          <cell r="J264">
            <v>4.6094999999999997</v>
          </cell>
        </row>
        <row r="265">
          <cell r="A265">
            <v>462027</v>
          </cell>
          <cell r="B265">
            <v>46</v>
          </cell>
          <cell r="C265">
            <v>103</v>
          </cell>
          <cell r="D265" t="str">
            <v>Exploración Campeche Poniente</v>
          </cell>
          <cell r="E265">
            <v>2027</v>
          </cell>
          <cell r="F265">
            <v>202.67319999999998</v>
          </cell>
          <cell r="G265">
            <v>152.69040000000001</v>
          </cell>
          <cell r="H265">
            <v>152.69040000000001</v>
          </cell>
          <cell r="I265">
            <v>0</v>
          </cell>
          <cell r="J265">
            <v>4.4069199999999995</v>
          </cell>
        </row>
        <row r="266">
          <cell r="A266">
            <v>462028</v>
          </cell>
          <cell r="B266">
            <v>46</v>
          </cell>
          <cell r="C266">
            <v>103</v>
          </cell>
          <cell r="D266" t="str">
            <v>Exploración Campeche Poniente</v>
          </cell>
          <cell r="E266">
            <v>2028</v>
          </cell>
          <cell r="F266">
            <v>198.35003</v>
          </cell>
          <cell r="G266">
            <v>142.29249999999999</v>
          </cell>
          <cell r="H266">
            <v>142.29249999999999</v>
          </cell>
          <cell r="I266">
            <v>0</v>
          </cell>
          <cell r="J266">
            <v>4.1335299999999995</v>
          </cell>
        </row>
        <row r="267">
          <cell r="A267">
            <v>462029</v>
          </cell>
          <cell r="B267">
            <v>46</v>
          </cell>
          <cell r="C267">
            <v>103</v>
          </cell>
          <cell r="D267" t="str">
            <v>Exploración Campeche Poniente</v>
          </cell>
          <cell r="E267">
            <v>2029</v>
          </cell>
          <cell r="F267">
            <v>185.23742000000001</v>
          </cell>
          <cell r="G267">
            <v>130.21040000000002</v>
          </cell>
          <cell r="H267">
            <v>130.21040000000002</v>
          </cell>
          <cell r="I267">
            <v>0</v>
          </cell>
          <cell r="J267">
            <v>3.7962999999999996</v>
          </cell>
        </row>
        <row r="268">
          <cell r="A268">
            <v>462030</v>
          </cell>
          <cell r="B268">
            <v>46</v>
          </cell>
          <cell r="C268">
            <v>103</v>
          </cell>
          <cell r="D268" t="str">
            <v>Exploración Campeche Poniente</v>
          </cell>
          <cell r="E268">
            <v>2030</v>
          </cell>
          <cell r="F268">
            <v>165.76073000000002</v>
          </cell>
          <cell r="G268">
            <v>114.93147999999999</v>
          </cell>
          <cell r="H268">
            <v>114.93147999999999</v>
          </cell>
          <cell r="I268">
            <v>0</v>
          </cell>
          <cell r="J268">
            <v>3.3553400000000004</v>
          </cell>
        </row>
        <row r="269">
          <cell r="A269">
            <v>462031</v>
          </cell>
          <cell r="B269">
            <v>46</v>
          </cell>
          <cell r="C269">
            <v>103</v>
          </cell>
          <cell r="D269" t="str">
            <v>Exploración Campeche Poniente</v>
          </cell>
          <cell r="E269">
            <v>2031</v>
          </cell>
          <cell r="F269">
            <v>144.57951</v>
          </cell>
          <cell r="G269">
            <v>99.232250000000008</v>
          </cell>
          <cell r="H269">
            <v>99.232250000000008</v>
          </cell>
          <cell r="I269">
            <v>0</v>
          </cell>
          <cell r="J269">
            <v>2.8992800000000001</v>
          </cell>
        </row>
        <row r="270">
          <cell r="A270">
            <v>462032</v>
          </cell>
          <cell r="B270">
            <v>46</v>
          </cell>
          <cell r="C270">
            <v>103</v>
          </cell>
          <cell r="D270" t="str">
            <v>Exploración Campeche Poniente</v>
          </cell>
          <cell r="E270">
            <v>2032</v>
          </cell>
          <cell r="F270">
            <v>123.64099999999999</v>
          </cell>
          <cell r="G270">
            <v>83.987160000000003</v>
          </cell>
          <cell r="H270">
            <v>83.987160000000003</v>
          </cell>
          <cell r="I270">
            <v>0</v>
          </cell>
          <cell r="J270">
            <v>2.4566500000000002</v>
          </cell>
        </row>
        <row r="271">
          <cell r="A271">
            <v>462033</v>
          </cell>
          <cell r="B271">
            <v>46</v>
          </cell>
          <cell r="C271">
            <v>103</v>
          </cell>
          <cell r="D271" t="str">
            <v>Exploración Campeche Poniente</v>
          </cell>
          <cell r="E271">
            <v>2033</v>
          </cell>
          <cell r="F271">
            <v>106.61064999999999</v>
          </cell>
          <cell r="G271">
            <v>71.591700000000003</v>
          </cell>
          <cell r="H271">
            <v>71.591700000000003</v>
          </cell>
          <cell r="I271">
            <v>0</v>
          </cell>
          <cell r="J271">
            <v>2.0970499999999999</v>
          </cell>
        </row>
        <row r="272">
          <cell r="A272">
            <v>462034</v>
          </cell>
          <cell r="B272">
            <v>46</v>
          </cell>
          <cell r="C272">
            <v>103</v>
          </cell>
          <cell r="D272" t="str">
            <v>Exploración Campeche Poniente</v>
          </cell>
          <cell r="E272">
            <v>2034</v>
          </cell>
          <cell r="F272">
            <v>92.80865</v>
          </cell>
          <cell r="G272">
            <v>61.555660000000003</v>
          </cell>
          <cell r="H272">
            <v>61.555660000000003</v>
          </cell>
          <cell r="I272">
            <v>0</v>
          </cell>
          <cell r="J272">
            <v>1.8045999999999998</v>
          </cell>
        </row>
        <row r="273">
          <cell r="A273">
            <v>462035</v>
          </cell>
          <cell r="B273">
            <v>46</v>
          </cell>
          <cell r="C273">
            <v>103</v>
          </cell>
          <cell r="D273" t="str">
            <v>Exploración Campeche Poniente</v>
          </cell>
          <cell r="E273">
            <v>2035</v>
          </cell>
          <cell r="F273">
            <v>80.335100000000011</v>
          </cell>
          <cell r="G273">
            <v>52.541099999999993</v>
          </cell>
          <cell r="H273">
            <v>52.541099999999993</v>
          </cell>
          <cell r="I273">
            <v>0</v>
          </cell>
          <cell r="J273">
            <v>1.54098</v>
          </cell>
        </row>
        <row r="274">
          <cell r="A274">
            <v>462036</v>
          </cell>
          <cell r="B274">
            <v>46</v>
          </cell>
          <cell r="C274">
            <v>103</v>
          </cell>
          <cell r="D274" t="str">
            <v>Exploración Campeche Poniente</v>
          </cell>
          <cell r="E274">
            <v>2036</v>
          </cell>
          <cell r="F274">
            <v>70.38203</v>
          </cell>
          <cell r="G274">
            <v>45.314049999999995</v>
          </cell>
          <cell r="H274">
            <v>45.314049999999995</v>
          </cell>
          <cell r="I274">
            <v>0</v>
          </cell>
          <cell r="J274">
            <v>1.3319099999999999</v>
          </cell>
        </row>
        <row r="275">
          <cell r="A275">
            <v>462037</v>
          </cell>
          <cell r="B275">
            <v>46</v>
          </cell>
          <cell r="C275">
            <v>103</v>
          </cell>
          <cell r="D275" t="str">
            <v>Exploración Campeche Poniente</v>
          </cell>
          <cell r="E275">
            <v>2037</v>
          </cell>
          <cell r="F275">
            <v>61.683050000000001</v>
          </cell>
          <cell r="G275">
            <v>39.236540000000005</v>
          </cell>
          <cell r="H275">
            <v>39.236540000000005</v>
          </cell>
          <cell r="I275">
            <v>0</v>
          </cell>
          <cell r="J275">
            <v>1.1560699999999999</v>
          </cell>
        </row>
        <row r="276">
          <cell r="A276">
            <v>462038</v>
          </cell>
          <cell r="B276">
            <v>46</v>
          </cell>
          <cell r="C276">
            <v>103</v>
          </cell>
          <cell r="D276" t="str">
            <v>Exploración Campeche Poniente</v>
          </cell>
          <cell r="E276">
            <v>2038</v>
          </cell>
          <cell r="F276">
            <v>53.465429999999998</v>
          </cell>
          <cell r="G276">
            <v>33.581530000000001</v>
          </cell>
          <cell r="H276">
            <v>33.581530000000001</v>
          </cell>
          <cell r="I276">
            <v>0</v>
          </cell>
          <cell r="J276">
            <v>0.99056000000000011</v>
          </cell>
        </row>
        <row r="277">
          <cell r="A277">
            <v>462039</v>
          </cell>
          <cell r="B277">
            <v>46</v>
          </cell>
          <cell r="C277">
            <v>103</v>
          </cell>
          <cell r="D277" t="str">
            <v>Exploración Campeche Poniente</v>
          </cell>
          <cell r="E277">
            <v>2039</v>
          </cell>
          <cell r="F277">
            <v>45.885539999999999</v>
          </cell>
          <cell r="G277">
            <v>28.409230000000001</v>
          </cell>
          <cell r="H277">
            <v>28.409230000000001</v>
          </cell>
          <cell r="I277">
            <v>0</v>
          </cell>
          <cell r="J277">
            <v>0.83849000000000007</v>
          </cell>
        </row>
        <row r="278">
          <cell r="A278">
            <v>462040</v>
          </cell>
          <cell r="B278">
            <v>46</v>
          </cell>
          <cell r="C278">
            <v>103</v>
          </cell>
          <cell r="D278" t="str">
            <v>Exploración Campeche Poniente</v>
          </cell>
          <cell r="E278">
            <v>2040</v>
          </cell>
          <cell r="F278">
            <v>39.444989999999997</v>
          </cell>
          <cell r="G278">
            <v>24.147929999999999</v>
          </cell>
          <cell r="H278">
            <v>24.147929999999999</v>
          </cell>
          <cell r="I278">
            <v>0</v>
          </cell>
          <cell r="J278">
            <v>0.71271000000000007</v>
          </cell>
        </row>
        <row r="279">
          <cell r="A279">
            <v>462041</v>
          </cell>
          <cell r="B279">
            <v>46</v>
          </cell>
          <cell r="C279">
            <v>103</v>
          </cell>
          <cell r="D279" t="str">
            <v>Exploración Campeche Poniente</v>
          </cell>
          <cell r="E279">
            <v>2041</v>
          </cell>
          <cell r="F279">
            <v>33.961759999999998</v>
          </cell>
          <cell r="G279">
            <v>20.541039999999999</v>
          </cell>
          <cell r="H279">
            <v>20.541039999999999</v>
          </cell>
          <cell r="I279">
            <v>0</v>
          </cell>
          <cell r="J279">
            <v>0.60636000000000001</v>
          </cell>
        </row>
        <row r="280">
          <cell r="A280">
            <v>462042</v>
          </cell>
          <cell r="B280">
            <v>46</v>
          </cell>
          <cell r="C280">
            <v>103</v>
          </cell>
          <cell r="D280" t="str">
            <v>Exploración Campeche Poniente</v>
          </cell>
          <cell r="E280">
            <v>2042</v>
          </cell>
          <cell r="F280">
            <v>29.296109999999999</v>
          </cell>
          <cell r="G280">
            <v>17.528739999999999</v>
          </cell>
          <cell r="H280">
            <v>17.528739999999999</v>
          </cell>
          <cell r="I280">
            <v>0</v>
          </cell>
          <cell r="J280">
            <v>0.51735999999999993</v>
          </cell>
        </row>
        <row r="281">
          <cell r="A281">
            <v>462043</v>
          </cell>
          <cell r="B281">
            <v>46</v>
          </cell>
          <cell r="C281">
            <v>103</v>
          </cell>
          <cell r="D281" t="str">
            <v>Exploración Campeche Poniente</v>
          </cell>
          <cell r="E281">
            <v>2043</v>
          </cell>
          <cell r="F281">
            <v>25.457149999999999</v>
          </cell>
          <cell r="G281">
            <v>15.088190000000001</v>
          </cell>
          <cell r="H281">
            <v>15.088190000000001</v>
          </cell>
          <cell r="I281">
            <v>0</v>
          </cell>
          <cell r="J281">
            <v>0.44516</v>
          </cell>
        </row>
        <row r="282">
          <cell r="A282">
            <v>462044</v>
          </cell>
          <cell r="B282">
            <v>46</v>
          </cell>
          <cell r="C282">
            <v>103</v>
          </cell>
          <cell r="D282" t="str">
            <v>Exploración Campeche Poniente</v>
          </cell>
          <cell r="E282">
            <v>2044</v>
          </cell>
          <cell r="F282">
            <v>22.162820000000004</v>
          </cell>
          <cell r="G282">
            <v>13.006820000000001</v>
          </cell>
          <cell r="H282">
            <v>13.006820000000001</v>
          </cell>
          <cell r="I282">
            <v>0</v>
          </cell>
          <cell r="J282">
            <v>0.38374999999999998</v>
          </cell>
        </row>
        <row r="283">
          <cell r="A283">
            <v>462045</v>
          </cell>
          <cell r="B283">
            <v>46</v>
          </cell>
          <cell r="C283">
            <v>103</v>
          </cell>
          <cell r="D283" t="str">
            <v>Exploración Campeche Poniente</v>
          </cell>
          <cell r="E283">
            <v>2045</v>
          </cell>
          <cell r="F283">
            <v>19.265340000000002</v>
          </cell>
          <cell r="G283">
            <v>11.16423</v>
          </cell>
          <cell r="H283">
            <v>11.16423</v>
          </cell>
          <cell r="I283">
            <v>0</v>
          </cell>
          <cell r="J283">
            <v>0.32951999999999998</v>
          </cell>
        </row>
        <row r="284">
          <cell r="A284">
            <v>462046</v>
          </cell>
          <cell r="B284">
            <v>46</v>
          </cell>
          <cell r="C284">
            <v>103</v>
          </cell>
          <cell r="D284" t="str">
            <v>Exploración Campeche Poniente</v>
          </cell>
          <cell r="E284">
            <v>2046</v>
          </cell>
          <cell r="F284">
            <v>16.824000000000002</v>
          </cell>
          <cell r="G284">
            <v>9.6269500000000008</v>
          </cell>
          <cell r="H284">
            <v>9.6269500000000008</v>
          </cell>
          <cell r="I284">
            <v>0</v>
          </cell>
          <cell r="J284">
            <v>0.28425999999999996</v>
          </cell>
        </row>
        <row r="285">
          <cell r="A285">
            <v>462047</v>
          </cell>
          <cell r="B285">
            <v>46</v>
          </cell>
          <cell r="C285">
            <v>103</v>
          </cell>
          <cell r="D285" t="str">
            <v>Exploración Campeche Poniente</v>
          </cell>
          <cell r="E285">
            <v>2047</v>
          </cell>
          <cell r="F285">
            <v>14.680689999999998</v>
          </cell>
          <cell r="G285">
            <v>8.3118999999999996</v>
          </cell>
          <cell r="H285">
            <v>8.3118999999999996</v>
          </cell>
          <cell r="I285">
            <v>0</v>
          </cell>
          <cell r="J285">
            <v>0.24548000000000003</v>
          </cell>
        </row>
        <row r="286">
          <cell r="A286">
            <v>462048</v>
          </cell>
          <cell r="B286">
            <v>46</v>
          </cell>
          <cell r="C286">
            <v>103</v>
          </cell>
          <cell r="D286" t="str">
            <v>Exploración Campeche Poniente</v>
          </cell>
          <cell r="E286">
            <v>2048</v>
          </cell>
          <cell r="F286">
            <v>12.904109999999999</v>
          </cell>
          <cell r="G286">
            <v>7.2629200000000003</v>
          </cell>
          <cell r="H286">
            <v>7.2629200000000003</v>
          </cell>
          <cell r="I286">
            <v>0</v>
          </cell>
          <cell r="J286">
            <v>0.21438000000000001</v>
          </cell>
        </row>
        <row r="287">
          <cell r="A287">
            <v>462049</v>
          </cell>
          <cell r="B287">
            <v>46</v>
          </cell>
          <cell r="C287">
            <v>103</v>
          </cell>
          <cell r="D287" t="str">
            <v>Exploración Campeche Poniente</v>
          </cell>
          <cell r="E287">
            <v>2049</v>
          </cell>
          <cell r="F287">
            <v>11.334660000000001</v>
          </cell>
          <cell r="G287">
            <v>6.3172999999999995</v>
          </cell>
          <cell r="H287">
            <v>6.3172999999999995</v>
          </cell>
          <cell r="I287">
            <v>0</v>
          </cell>
          <cell r="J287">
            <v>0.18654999999999999</v>
          </cell>
        </row>
        <row r="288">
          <cell r="A288">
            <v>462050</v>
          </cell>
          <cell r="B288">
            <v>46</v>
          </cell>
          <cell r="C288">
            <v>103</v>
          </cell>
          <cell r="D288" t="str">
            <v>Exploración Campeche Poniente</v>
          </cell>
          <cell r="E288">
            <v>2050</v>
          </cell>
          <cell r="F288">
            <v>10.04832</v>
          </cell>
          <cell r="G288">
            <v>5.54983</v>
          </cell>
          <cell r="H288">
            <v>5.54983</v>
          </cell>
          <cell r="I288">
            <v>0</v>
          </cell>
          <cell r="J288">
            <v>0.16385</v>
          </cell>
        </row>
        <row r="289">
          <cell r="A289">
            <v>462051</v>
          </cell>
          <cell r="B289">
            <v>46</v>
          </cell>
          <cell r="C289">
            <v>103</v>
          </cell>
          <cell r="D289" t="str">
            <v>Exploración Campeche Poniente</v>
          </cell>
          <cell r="E289">
            <v>2051</v>
          </cell>
          <cell r="F289">
            <v>8.8616899999999994</v>
          </cell>
          <cell r="G289">
            <v>4.8626100000000001</v>
          </cell>
          <cell r="H289">
            <v>4.8626100000000001</v>
          </cell>
          <cell r="I289">
            <v>0</v>
          </cell>
          <cell r="J289">
            <v>0.14349000000000001</v>
          </cell>
        </row>
        <row r="290">
          <cell r="A290">
            <v>462052</v>
          </cell>
          <cell r="B290">
            <v>46</v>
          </cell>
          <cell r="C290">
            <v>103</v>
          </cell>
          <cell r="D290" t="str">
            <v>Exploración Campeche Poniente</v>
          </cell>
          <cell r="E290">
            <v>2052</v>
          </cell>
          <cell r="F290">
            <v>7.8483799999999997</v>
          </cell>
          <cell r="G290">
            <v>4.27332</v>
          </cell>
          <cell r="H290">
            <v>4.27332</v>
          </cell>
          <cell r="I290">
            <v>0</v>
          </cell>
          <cell r="J290">
            <v>0.12609999999999999</v>
          </cell>
        </row>
        <row r="291">
          <cell r="A291">
            <v>462053</v>
          </cell>
          <cell r="B291">
            <v>46</v>
          </cell>
          <cell r="C291">
            <v>103</v>
          </cell>
          <cell r="D291" t="str">
            <v>Exploración Campeche Poniente</v>
          </cell>
          <cell r="E291">
            <v>2053</v>
          </cell>
          <cell r="F291">
            <v>6.9019199999999987</v>
          </cell>
          <cell r="G291">
            <v>3.7215200000000004</v>
          </cell>
          <cell r="H291">
            <v>3.7215200000000004</v>
          </cell>
          <cell r="I291">
            <v>0</v>
          </cell>
          <cell r="J291">
            <v>0.10988999999999999</v>
          </cell>
        </row>
        <row r="292">
          <cell r="A292">
            <v>462054</v>
          </cell>
          <cell r="B292">
            <v>46</v>
          </cell>
          <cell r="C292">
            <v>103</v>
          </cell>
          <cell r="D292" t="str">
            <v>Exploración Campeche Poniente</v>
          </cell>
          <cell r="E292">
            <v>2054</v>
          </cell>
          <cell r="F292">
            <v>5.9800999999999984</v>
          </cell>
          <cell r="G292">
            <v>3.2166300000000003</v>
          </cell>
          <cell r="H292">
            <v>3.2166300000000003</v>
          </cell>
          <cell r="I292">
            <v>0</v>
          </cell>
          <cell r="J292">
            <v>9.4920000000000004E-2</v>
          </cell>
        </row>
        <row r="293">
          <cell r="A293">
            <v>462055</v>
          </cell>
          <cell r="B293">
            <v>46</v>
          </cell>
          <cell r="C293">
            <v>103</v>
          </cell>
          <cell r="D293" t="str">
            <v>Exploración Campeche Poniente</v>
          </cell>
          <cell r="E293">
            <v>2055</v>
          </cell>
          <cell r="F293">
            <v>5.0570199999999996</v>
          </cell>
          <cell r="G293">
            <v>2.7668899999999996</v>
          </cell>
          <cell r="H293">
            <v>2.7668899999999996</v>
          </cell>
          <cell r="I293">
            <v>0</v>
          </cell>
          <cell r="J293">
            <v>8.1549999999999997E-2</v>
          </cell>
        </row>
        <row r="294">
          <cell r="A294">
            <v>462056</v>
          </cell>
          <cell r="B294">
            <v>46</v>
          </cell>
          <cell r="C294">
            <v>103</v>
          </cell>
          <cell r="D294" t="str">
            <v>Exploración Campeche Poniente</v>
          </cell>
          <cell r="E294">
            <v>2056</v>
          </cell>
          <cell r="F294">
            <v>4.0213700000000001</v>
          </cell>
          <cell r="G294">
            <v>2.2945799999999998</v>
          </cell>
          <cell r="H294">
            <v>2.2945799999999998</v>
          </cell>
          <cell r="I294">
            <v>0</v>
          </cell>
          <cell r="J294">
            <v>6.7529999999999993E-2</v>
          </cell>
        </row>
        <row r="295">
          <cell r="A295">
            <v>462057</v>
          </cell>
          <cell r="B295">
            <v>46</v>
          </cell>
          <cell r="C295">
            <v>103</v>
          </cell>
          <cell r="D295" t="str">
            <v>Exploración Campeche Poniente</v>
          </cell>
          <cell r="E295">
            <v>2057</v>
          </cell>
          <cell r="F295">
            <v>2.7549000000000001</v>
          </cell>
          <cell r="G295">
            <v>1.71895</v>
          </cell>
          <cell r="H295">
            <v>1.71895</v>
          </cell>
          <cell r="I295">
            <v>0</v>
          </cell>
          <cell r="J295">
            <v>5.0410000000000003E-2</v>
          </cell>
        </row>
        <row r="296">
          <cell r="A296">
            <v>462058</v>
          </cell>
          <cell r="B296">
            <v>46</v>
          </cell>
          <cell r="C296">
            <v>103</v>
          </cell>
          <cell r="D296" t="str">
            <v>Exploración Campeche Poniente</v>
          </cell>
          <cell r="E296">
            <v>2058</v>
          </cell>
          <cell r="F296">
            <v>1.36388</v>
          </cell>
          <cell r="G296">
            <v>0.93823999999999996</v>
          </cell>
          <cell r="H296">
            <v>0.93823999999999996</v>
          </cell>
          <cell r="I296">
            <v>0</v>
          </cell>
          <cell r="J296">
            <v>2.7330000000000004E-2</v>
          </cell>
        </row>
        <row r="297">
          <cell r="A297">
            <v>462059</v>
          </cell>
          <cell r="B297">
            <v>46</v>
          </cell>
          <cell r="C297">
            <v>103</v>
          </cell>
          <cell r="D297" t="str">
            <v>Exploración Campeche Poniente</v>
          </cell>
          <cell r="E297">
            <v>2059</v>
          </cell>
          <cell r="F297">
            <v>0.81535000000000002</v>
          </cell>
          <cell r="G297">
            <v>0.59040000000000004</v>
          </cell>
          <cell r="H297">
            <v>0.59040000000000004</v>
          </cell>
          <cell r="I297">
            <v>0</v>
          </cell>
          <cell r="J297">
            <v>1.7100000000000001E-2</v>
          </cell>
        </row>
        <row r="298">
          <cell r="A298">
            <v>472011</v>
          </cell>
          <cell r="B298">
            <v>47</v>
          </cell>
          <cell r="C298">
            <v>104</v>
          </cell>
          <cell r="D298" t="str">
            <v>Exploración Cazones</v>
          </cell>
          <cell r="E298">
            <v>2011</v>
          </cell>
          <cell r="F298">
            <v>0</v>
          </cell>
          <cell r="G298">
            <v>0</v>
          </cell>
          <cell r="H298">
            <v>0</v>
          </cell>
          <cell r="I298">
            <v>0</v>
          </cell>
          <cell r="J298">
            <v>0</v>
          </cell>
        </row>
        <row r="299">
          <cell r="A299">
            <v>472012</v>
          </cell>
          <cell r="B299">
            <v>47</v>
          </cell>
          <cell r="C299">
            <v>104</v>
          </cell>
          <cell r="D299" t="str">
            <v>Exploración Cazones</v>
          </cell>
          <cell r="E299">
            <v>2012</v>
          </cell>
          <cell r="F299">
            <v>0</v>
          </cell>
          <cell r="G299">
            <v>0</v>
          </cell>
          <cell r="H299">
            <v>0</v>
          </cell>
          <cell r="I299">
            <v>0</v>
          </cell>
          <cell r="J299">
            <v>0</v>
          </cell>
        </row>
        <row r="300">
          <cell r="A300">
            <v>472013</v>
          </cell>
          <cell r="B300">
            <v>47</v>
          </cell>
          <cell r="C300">
            <v>104</v>
          </cell>
          <cell r="D300" t="str">
            <v>Exploración Cazones</v>
          </cell>
          <cell r="E300">
            <v>2013</v>
          </cell>
          <cell r="F300">
            <v>0</v>
          </cell>
          <cell r="G300">
            <v>0</v>
          </cell>
          <cell r="H300">
            <v>0</v>
          </cell>
          <cell r="I300">
            <v>0</v>
          </cell>
          <cell r="J300">
            <v>0</v>
          </cell>
        </row>
        <row r="301">
          <cell r="A301">
            <v>472014</v>
          </cell>
          <cell r="B301">
            <v>47</v>
          </cell>
          <cell r="C301">
            <v>104</v>
          </cell>
          <cell r="D301" t="str">
            <v>Exploración Cazones</v>
          </cell>
          <cell r="E301">
            <v>2014</v>
          </cell>
          <cell r="F301">
            <v>1.64798</v>
          </cell>
          <cell r="G301">
            <v>1.7396499999999999</v>
          </cell>
          <cell r="H301">
            <v>1.7396499999999999</v>
          </cell>
          <cell r="I301">
            <v>0</v>
          </cell>
          <cell r="J301">
            <v>0</v>
          </cell>
        </row>
        <row r="302">
          <cell r="A302">
            <v>472015</v>
          </cell>
          <cell r="B302">
            <v>47</v>
          </cell>
          <cell r="C302">
            <v>104</v>
          </cell>
          <cell r="D302" t="str">
            <v>Exploración Cazones</v>
          </cell>
          <cell r="E302">
            <v>2015</v>
          </cell>
          <cell r="F302">
            <v>4.0449099999999998</v>
          </cell>
          <cell r="G302">
            <v>2.65029</v>
          </cell>
          <cell r="H302">
            <v>2.65029</v>
          </cell>
          <cell r="I302">
            <v>0</v>
          </cell>
          <cell r="J302">
            <v>0</v>
          </cell>
        </row>
        <row r="303">
          <cell r="A303">
            <v>472016</v>
          </cell>
          <cell r="B303">
            <v>47</v>
          </cell>
          <cell r="C303">
            <v>104</v>
          </cell>
          <cell r="D303" t="str">
            <v>Exploración Cazones</v>
          </cell>
          <cell r="E303">
            <v>2016</v>
          </cell>
          <cell r="F303">
            <v>10.641109999999999</v>
          </cell>
          <cell r="G303">
            <v>9.5990700000000011</v>
          </cell>
          <cell r="H303">
            <v>9.5990700000000011</v>
          </cell>
          <cell r="I303">
            <v>0</v>
          </cell>
          <cell r="J303">
            <v>0.18064</v>
          </cell>
        </row>
        <row r="304">
          <cell r="A304">
            <v>472017</v>
          </cell>
          <cell r="B304">
            <v>47</v>
          </cell>
          <cell r="C304">
            <v>104</v>
          </cell>
          <cell r="D304" t="str">
            <v>Exploración Cazones</v>
          </cell>
          <cell r="E304">
            <v>2017</v>
          </cell>
          <cell r="F304">
            <v>16.77384</v>
          </cell>
          <cell r="G304">
            <v>16.32244</v>
          </cell>
          <cell r="H304">
            <v>16.32244</v>
          </cell>
          <cell r="I304">
            <v>0</v>
          </cell>
          <cell r="J304">
            <v>0.22983999999999999</v>
          </cell>
        </row>
        <row r="305">
          <cell r="A305">
            <v>472018</v>
          </cell>
          <cell r="B305">
            <v>47</v>
          </cell>
          <cell r="C305">
            <v>104</v>
          </cell>
          <cell r="D305" t="str">
            <v>Exploración Cazones</v>
          </cell>
          <cell r="E305">
            <v>2018</v>
          </cell>
          <cell r="F305">
            <v>24.592220000000001</v>
          </cell>
          <cell r="G305">
            <v>21.056339999999995</v>
          </cell>
          <cell r="H305">
            <v>21.056339999999995</v>
          </cell>
          <cell r="I305">
            <v>0</v>
          </cell>
          <cell r="J305">
            <v>0.52637</v>
          </cell>
        </row>
        <row r="306">
          <cell r="A306">
            <v>472019</v>
          </cell>
          <cell r="B306">
            <v>47</v>
          </cell>
          <cell r="C306">
            <v>104</v>
          </cell>
          <cell r="D306" t="str">
            <v>Exploración Cazones</v>
          </cell>
          <cell r="E306">
            <v>2019</v>
          </cell>
          <cell r="F306">
            <v>26.940610000000003</v>
          </cell>
          <cell r="G306">
            <v>21.770149999999997</v>
          </cell>
          <cell r="H306">
            <v>21.770149999999997</v>
          </cell>
          <cell r="I306">
            <v>0</v>
          </cell>
          <cell r="J306">
            <v>0.57038999999999995</v>
          </cell>
        </row>
        <row r="307">
          <cell r="A307">
            <v>472020</v>
          </cell>
          <cell r="B307">
            <v>47</v>
          </cell>
          <cell r="C307">
            <v>104</v>
          </cell>
          <cell r="D307" t="str">
            <v>Exploración Cazones</v>
          </cell>
          <cell r="E307">
            <v>2020</v>
          </cell>
          <cell r="F307">
            <v>24.10267</v>
          </cell>
          <cell r="G307">
            <v>19.526180000000004</v>
          </cell>
          <cell r="H307">
            <v>19.526180000000004</v>
          </cell>
          <cell r="I307">
            <v>0</v>
          </cell>
          <cell r="J307">
            <v>0.50266999999999995</v>
          </cell>
        </row>
        <row r="308">
          <cell r="A308">
            <v>472021</v>
          </cell>
          <cell r="B308">
            <v>47</v>
          </cell>
          <cell r="C308">
            <v>104</v>
          </cell>
          <cell r="D308" t="str">
            <v>Exploración Cazones</v>
          </cell>
          <cell r="E308">
            <v>2021</v>
          </cell>
          <cell r="F308">
            <v>21.74288</v>
          </cell>
          <cell r="G308">
            <v>17.76906</v>
          </cell>
          <cell r="H308">
            <v>17.76906</v>
          </cell>
          <cell r="I308">
            <v>0</v>
          </cell>
          <cell r="J308">
            <v>0.44744</v>
          </cell>
        </row>
        <row r="309">
          <cell r="A309">
            <v>472022</v>
          </cell>
          <cell r="B309">
            <v>47</v>
          </cell>
          <cell r="C309">
            <v>104</v>
          </cell>
          <cell r="D309" t="str">
            <v>Exploración Cazones</v>
          </cell>
          <cell r="E309">
            <v>2022</v>
          </cell>
          <cell r="F309">
            <v>19.709780000000002</v>
          </cell>
          <cell r="G309">
            <v>16.289069999999999</v>
          </cell>
          <cell r="H309">
            <v>16.289069999999999</v>
          </cell>
          <cell r="I309">
            <v>0</v>
          </cell>
          <cell r="J309">
            <v>0.40254000000000001</v>
          </cell>
        </row>
        <row r="310">
          <cell r="A310">
            <v>472023</v>
          </cell>
          <cell r="B310">
            <v>47</v>
          </cell>
          <cell r="C310">
            <v>104</v>
          </cell>
          <cell r="D310" t="str">
            <v>Exploración Cazones</v>
          </cell>
          <cell r="E310">
            <v>2023</v>
          </cell>
          <cell r="F310">
            <v>17.97972</v>
          </cell>
          <cell r="G310">
            <v>15.023210000000001</v>
          </cell>
          <cell r="H310">
            <v>15.023210000000001</v>
          </cell>
          <cell r="I310">
            <v>0</v>
          </cell>
          <cell r="J310">
            <v>0.36928</v>
          </cell>
        </row>
        <row r="311">
          <cell r="A311">
            <v>472024</v>
          </cell>
          <cell r="B311">
            <v>47</v>
          </cell>
          <cell r="C311">
            <v>104</v>
          </cell>
          <cell r="D311" t="str">
            <v>Exploración Cazones</v>
          </cell>
          <cell r="E311">
            <v>2024</v>
          </cell>
          <cell r="F311">
            <v>16.454999999999998</v>
          </cell>
          <cell r="G311">
            <v>13.87613</v>
          </cell>
          <cell r="H311">
            <v>13.87613</v>
          </cell>
          <cell r="I311">
            <v>0</v>
          </cell>
          <cell r="J311">
            <v>0.34099000000000002</v>
          </cell>
        </row>
        <row r="312">
          <cell r="A312">
            <v>472025</v>
          </cell>
          <cell r="B312">
            <v>47</v>
          </cell>
          <cell r="C312">
            <v>104</v>
          </cell>
          <cell r="D312" t="str">
            <v>Exploración Cazones</v>
          </cell>
          <cell r="E312">
            <v>2025</v>
          </cell>
          <cell r="F312">
            <v>15.072040000000001</v>
          </cell>
          <cell r="G312">
            <v>12.823609999999999</v>
          </cell>
          <cell r="H312">
            <v>12.823609999999999</v>
          </cell>
          <cell r="I312">
            <v>0</v>
          </cell>
          <cell r="J312">
            <v>0.31547000000000003</v>
          </cell>
        </row>
        <row r="313">
          <cell r="A313">
            <v>472026</v>
          </cell>
          <cell r="B313">
            <v>47</v>
          </cell>
          <cell r="C313">
            <v>104</v>
          </cell>
          <cell r="D313" t="str">
            <v>Exploración Cazones</v>
          </cell>
          <cell r="E313">
            <v>2026</v>
          </cell>
          <cell r="F313">
            <v>16.647009999999998</v>
          </cell>
          <cell r="G313">
            <v>12.855920000000001</v>
          </cell>
          <cell r="H313">
            <v>12.855920000000001</v>
          </cell>
          <cell r="I313">
            <v>0</v>
          </cell>
          <cell r="J313">
            <v>0.28711999999999999</v>
          </cell>
        </row>
        <row r="314">
          <cell r="A314">
            <v>472027</v>
          </cell>
          <cell r="B314">
            <v>47</v>
          </cell>
          <cell r="C314">
            <v>104</v>
          </cell>
          <cell r="D314" t="str">
            <v>Exploración Cazones</v>
          </cell>
          <cell r="E314">
            <v>2027</v>
          </cell>
          <cell r="F314">
            <v>18.815869999999997</v>
          </cell>
          <cell r="G314">
            <v>14.634599999999999</v>
          </cell>
          <cell r="H314">
            <v>14.634599999999999</v>
          </cell>
          <cell r="I314">
            <v>0</v>
          </cell>
          <cell r="J314">
            <v>0.26454</v>
          </cell>
        </row>
        <row r="315">
          <cell r="A315">
            <v>472028</v>
          </cell>
          <cell r="B315">
            <v>47</v>
          </cell>
          <cell r="C315">
            <v>104</v>
          </cell>
          <cell r="D315" t="str">
            <v>Exploración Cazones</v>
          </cell>
          <cell r="E315">
            <v>2028</v>
          </cell>
          <cell r="F315">
            <v>20.325870000000002</v>
          </cell>
          <cell r="G315">
            <v>14.958349999999999</v>
          </cell>
          <cell r="H315">
            <v>14.958349999999999</v>
          </cell>
          <cell r="I315">
            <v>0</v>
          </cell>
          <cell r="J315">
            <v>0.27094000000000001</v>
          </cell>
        </row>
        <row r="316">
          <cell r="A316">
            <v>472029</v>
          </cell>
          <cell r="B316">
            <v>47</v>
          </cell>
          <cell r="C316">
            <v>104</v>
          </cell>
          <cell r="D316" t="str">
            <v>Exploración Cazones</v>
          </cell>
          <cell r="E316">
            <v>2029</v>
          </cell>
          <cell r="F316">
            <v>21.637</v>
          </cell>
          <cell r="G316">
            <v>16.779</v>
          </cell>
          <cell r="H316">
            <v>16.779</v>
          </cell>
          <cell r="I316">
            <v>0</v>
          </cell>
          <cell r="J316">
            <v>0.49265000000000003</v>
          </cell>
        </row>
        <row r="317">
          <cell r="A317">
            <v>472030</v>
          </cell>
          <cell r="B317">
            <v>47</v>
          </cell>
          <cell r="C317">
            <v>104</v>
          </cell>
          <cell r="D317" t="str">
            <v>Exploración Cazones</v>
          </cell>
          <cell r="E317">
            <v>2030</v>
          </cell>
          <cell r="F317">
            <v>20.213099999999997</v>
          </cell>
          <cell r="G317">
            <v>15.816180000000001</v>
          </cell>
          <cell r="H317">
            <v>15.816180000000001</v>
          </cell>
          <cell r="I317">
            <v>0</v>
          </cell>
          <cell r="J317">
            <v>0.48447000000000001</v>
          </cell>
        </row>
        <row r="318">
          <cell r="A318">
            <v>472031</v>
          </cell>
          <cell r="B318">
            <v>47</v>
          </cell>
          <cell r="C318">
            <v>104</v>
          </cell>
          <cell r="D318" t="str">
            <v>Exploración Cazones</v>
          </cell>
          <cell r="E318">
            <v>2031</v>
          </cell>
          <cell r="F318">
            <v>18.56109</v>
          </cell>
          <cell r="G318">
            <v>14.489820000000002</v>
          </cell>
          <cell r="H318">
            <v>14.489820000000002</v>
          </cell>
          <cell r="I318">
            <v>0</v>
          </cell>
          <cell r="J318">
            <v>0.43861</v>
          </cell>
        </row>
        <row r="319">
          <cell r="A319">
            <v>472032</v>
          </cell>
          <cell r="B319">
            <v>47</v>
          </cell>
          <cell r="C319">
            <v>104</v>
          </cell>
          <cell r="D319" t="str">
            <v>Exploración Cazones</v>
          </cell>
          <cell r="E319">
            <v>2032</v>
          </cell>
          <cell r="F319">
            <v>17.10596</v>
          </cell>
          <cell r="G319">
            <v>13.329179999999999</v>
          </cell>
          <cell r="H319">
            <v>13.329179999999999</v>
          </cell>
          <cell r="I319">
            <v>0</v>
          </cell>
          <cell r="J319">
            <v>0.40032000000000001</v>
          </cell>
        </row>
        <row r="320">
          <cell r="A320">
            <v>472033</v>
          </cell>
          <cell r="B320">
            <v>47</v>
          </cell>
          <cell r="C320">
            <v>104</v>
          </cell>
          <cell r="D320" t="str">
            <v>Exploración Cazones</v>
          </cell>
          <cell r="E320">
            <v>2033</v>
          </cell>
          <cell r="F320">
            <v>15.786780000000002</v>
          </cell>
          <cell r="G320">
            <v>12.29832</v>
          </cell>
          <cell r="H320">
            <v>12.29832</v>
          </cell>
          <cell r="I320">
            <v>0</v>
          </cell>
          <cell r="J320">
            <v>0.36845</v>
          </cell>
        </row>
        <row r="321">
          <cell r="A321">
            <v>472034</v>
          </cell>
          <cell r="B321">
            <v>47</v>
          </cell>
          <cell r="C321">
            <v>104</v>
          </cell>
          <cell r="D321" t="str">
            <v>Exploración Cazones</v>
          </cell>
          <cell r="E321">
            <v>2034</v>
          </cell>
          <cell r="F321">
            <v>14.667390000000001</v>
          </cell>
          <cell r="G321">
            <v>11.447649999999999</v>
          </cell>
          <cell r="H321">
            <v>11.447649999999999</v>
          </cell>
          <cell r="I321">
            <v>0</v>
          </cell>
          <cell r="J321">
            <v>0.34697</v>
          </cell>
        </row>
        <row r="322">
          <cell r="A322">
            <v>472035</v>
          </cell>
          <cell r="B322">
            <v>47</v>
          </cell>
          <cell r="C322">
            <v>104</v>
          </cell>
          <cell r="D322" t="str">
            <v>Exploración Cazones</v>
          </cell>
          <cell r="E322">
            <v>2035</v>
          </cell>
          <cell r="F322">
            <v>13.64146</v>
          </cell>
          <cell r="G322">
            <v>10.66427</v>
          </cell>
          <cell r="H322">
            <v>10.66427</v>
          </cell>
          <cell r="I322">
            <v>0</v>
          </cell>
          <cell r="J322">
            <v>0.32759000000000005</v>
          </cell>
        </row>
        <row r="323">
          <cell r="A323">
            <v>472036</v>
          </cell>
          <cell r="B323">
            <v>47</v>
          </cell>
          <cell r="C323">
            <v>104</v>
          </cell>
          <cell r="D323" t="str">
            <v>Exploración Cazones</v>
          </cell>
          <cell r="E323">
            <v>2036</v>
          </cell>
          <cell r="F323">
            <v>12.680959999999999</v>
          </cell>
          <cell r="G323">
            <v>9.926169999999999</v>
          </cell>
          <cell r="H323">
            <v>9.926169999999999</v>
          </cell>
          <cell r="I323">
            <v>0</v>
          </cell>
          <cell r="J323">
            <v>0.30823999999999996</v>
          </cell>
        </row>
        <row r="324">
          <cell r="A324">
            <v>472037</v>
          </cell>
          <cell r="B324">
            <v>47</v>
          </cell>
          <cell r="C324">
            <v>104</v>
          </cell>
          <cell r="D324" t="str">
            <v>Exploración Cazones</v>
          </cell>
          <cell r="E324">
            <v>2037</v>
          </cell>
          <cell r="F324">
            <v>11.792090000000002</v>
          </cell>
          <cell r="G324">
            <v>9.2377300000000009</v>
          </cell>
          <cell r="H324">
            <v>9.2377300000000009</v>
          </cell>
          <cell r="I324">
            <v>0</v>
          </cell>
          <cell r="J324">
            <v>0.29046</v>
          </cell>
        </row>
        <row r="325">
          <cell r="A325">
            <v>472038</v>
          </cell>
          <cell r="B325">
            <v>47</v>
          </cell>
          <cell r="C325">
            <v>104</v>
          </cell>
          <cell r="D325" t="str">
            <v>Exploración Cazones</v>
          </cell>
          <cell r="E325">
            <v>2038</v>
          </cell>
          <cell r="F325">
            <v>11.023240000000001</v>
          </cell>
          <cell r="G325">
            <v>8.6210699999999996</v>
          </cell>
          <cell r="H325">
            <v>8.6210699999999996</v>
          </cell>
          <cell r="I325">
            <v>0</v>
          </cell>
          <cell r="J325">
            <v>0.27510999999999997</v>
          </cell>
        </row>
        <row r="326">
          <cell r="A326">
            <v>472039</v>
          </cell>
          <cell r="B326">
            <v>47</v>
          </cell>
          <cell r="C326">
            <v>104</v>
          </cell>
          <cell r="D326" t="str">
            <v>Exploración Cazones</v>
          </cell>
          <cell r="E326">
            <v>2039</v>
          </cell>
          <cell r="F326">
            <v>10.252279999999999</v>
          </cell>
          <cell r="G326">
            <v>8.0293200000000002</v>
          </cell>
          <cell r="H326">
            <v>8.0293200000000002</v>
          </cell>
          <cell r="I326">
            <v>0</v>
          </cell>
          <cell r="J326">
            <v>0.25806000000000001</v>
          </cell>
        </row>
        <row r="327">
          <cell r="A327">
            <v>472040</v>
          </cell>
          <cell r="B327">
            <v>47</v>
          </cell>
          <cell r="C327">
            <v>104</v>
          </cell>
          <cell r="D327" t="str">
            <v>Exploración Cazones</v>
          </cell>
          <cell r="E327">
            <v>2040</v>
          </cell>
          <cell r="F327">
            <v>9.5302500000000006</v>
          </cell>
          <cell r="G327">
            <v>7.4706799999999998</v>
          </cell>
          <cell r="H327">
            <v>7.4706799999999998</v>
          </cell>
          <cell r="I327">
            <v>0</v>
          </cell>
          <cell r="J327">
            <v>0.24307999999999999</v>
          </cell>
        </row>
        <row r="328">
          <cell r="A328">
            <v>472041</v>
          </cell>
          <cell r="B328">
            <v>47</v>
          </cell>
          <cell r="C328">
            <v>104</v>
          </cell>
          <cell r="D328" t="str">
            <v>Exploración Cazones</v>
          </cell>
          <cell r="E328">
            <v>2041</v>
          </cell>
          <cell r="F328">
            <v>8.8482699999999994</v>
          </cell>
          <cell r="G328">
            <v>6.9435599999999997</v>
          </cell>
          <cell r="H328">
            <v>6.9435599999999997</v>
          </cell>
          <cell r="I328">
            <v>0</v>
          </cell>
          <cell r="J328">
            <v>0.22836000000000001</v>
          </cell>
        </row>
        <row r="329">
          <cell r="A329">
            <v>472042</v>
          </cell>
          <cell r="B329">
            <v>47</v>
          </cell>
          <cell r="C329">
            <v>104</v>
          </cell>
          <cell r="D329" t="str">
            <v>Exploración Cazones</v>
          </cell>
          <cell r="E329">
            <v>2042</v>
          </cell>
          <cell r="F329">
            <v>8.2309300000000007</v>
          </cell>
          <cell r="G329">
            <v>6.4642400000000002</v>
          </cell>
          <cell r="H329">
            <v>6.4642400000000002</v>
          </cell>
          <cell r="I329">
            <v>0</v>
          </cell>
          <cell r="J329">
            <v>0.21487000000000001</v>
          </cell>
        </row>
        <row r="330">
          <cell r="A330">
            <v>472043</v>
          </cell>
          <cell r="B330">
            <v>47</v>
          </cell>
          <cell r="C330">
            <v>104</v>
          </cell>
          <cell r="D330" t="str">
            <v>Exploración Cazones</v>
          </cell>
          <cell r="E330">
            <v>2043</v>
          </cell>
          <cell r="F330">
            <v>7.6645299999999992</v>
          </cell>
          <cell r="G330">
            <v>6.0275499999999997</v>
          </cell>
          <cell r="H330">
            <v>6.0275499999999997</v>
          </cell>
          <cell r="I330">
            <v>0</v>
          </cell>
          <cell r="J330">
            <v>0.20208999999999999</v>
          </cell>
        </row>
        <row r="331">
          <cell r="A331">
            <v>472044</v>
          </cell>
          <cell r="B331">
            <v>47</v>
          </cell>
          <cell r="C331">
            <v>104</v>
          </cell>
          <cell r="D331" t="str">
            <v>Exploración Cazones</v>
          </cell>
          <cell r="E331">
            <v>2044</v>
          </cell>
          <cell r="F331">
            <v>7.1539699999999993</v>
          </cell>
          <cell r="G331">
            <v>5.6334299999999997</v>
          </cell>
          <cell r="H331">
            <v>5.6334299999999997</v>
          </cell>
          <cell r="I331">
            <v>0</v>
          </cell>
          <cell r="J331">
            <v>0.19069999999999998</v>
          </cell>
        </row>
        <row r="332">
          <cell r="A332">
            <v>472045</v>
          </cell>
          <cell r="B332">
            <v>47</v>
          </cell>
          <cell r="C332">
            <v>104</v>
          </cell>
          <cell r="D332" t="str">
            <v>Exploración Cazones</v>
          </cell>
          <cell r="E332">
            <v>2045</v>
          </cell>
          <cell r="F332">
            <v>6.6549499999999995</v>
          </cell>
          <cell r="G332">
            <v>5.23902</v>
          </cell>
          <cell r="H332">
            <v>5.23902</v>
          </cell>
          <cell r="I332">
            <v>0</v>
          </cell>
          <cell r="J332">
            <v>0.17858000000000002</v>
          </cell>
        </row>
        <row r="333">
          <cell r="A333">
            <v>472046</v>
          </cell>
          <cell r="B333">
            <v>47</v>
          </cell>
          <cell r="C333">
            <v>104</v>
          </cell>
          <cell r="D333" t="str">
            <v>Exploración Cazones</v>
          </cell>
          <cell r="E333">
            <v>2046</v>
          </cell>
          <cell r="F333">
            <v>6.1875900000000001</v>
          </cell>
          <cell r="G333">
            <v>4.8667499999999997</v>
          </cell>
          <cell r="H333">
            <v>4.8667499999999997</v>
          </cell>
          <cell r="I333">
            <v>0</v>
          </cell>
          <cell r="J333">
            <v>0.16620000000000001</v>
          </cell>
        </row>
        <row r="334">
          <cell r="A334">
            <v>472047</v>
          </cell>
          <cell r="B334">
            <v>47</v>
          </cell>
          <cell r="C334">
            <v>104</v>
          </cell>
          <cell r="D334" t="str">
            <v>Exploración Cazones</v>
          </cell>
          <cell r="E334">
            <v>2047</v>
          </cell>
          <cell r="F334">
            <v>5.7590000000000003</v>
          </cell>
          <cell r="G334">
            <v>4.5251299999999999</v>
          </cell>
          <cell r="H334">
            <v>4.5251299999999999</v>
          </cell>
          <cell r="I334">
            <v>0</v>
          </cell>
          <cell r="J334">
            <v>0.15560000000000002</v>
          </cell>
        </row>
        <row r="335">
          <cell r="A335">
            <v>472048</v>
          </cell>
          <cell r="B335">
            <v>47</v>
          </cell>
          <cell r="C335">
            <v>104</v>
          </cell>
          <cell r="D335" t="str">
            <v>Exploración Cazones</v>
          </cell>
          <cell r="E335">
            <v>2048</v>
          </cell>
          <cell r="F335">
            <v>5.3245399999999998</v>
          </cell>
          <cell r="G335">
            <v>4.1733199999999995</v>
          </cell>
          <cell r="H335">
            <v>4.1733199999999995</v>
          </cell>
          <cell r="I335">
            <v>0</v>
          </cell>
          <cell r="J335">
            <v>0.14327999999999999</v>
          </cell>
        </row>
        <row r="336">
          <cell r="A336">
            <v>472049</v>
          </cell>
          <cell r="B336">
            <v>47</v>
          </cell>
          <cell r="C336">
            <v>104</v>
          </cell>
          <cell r="D336" t="str">
            <v>Exploración Cazones</v>
          </cell>
          <cell r="E336">
            <v>2049</v>
          </cell>
          <cell r="F336">
            <v>4.9333</v>
          </cell>
          <cell r="G336">
            <v>3.8602600000000002</v>
          </cell>
          <cell r="H336">
            <v>3.8602600000000002</v>
          </cell>
          <cell r="I336">
            <v>0</v>
          </cell>
          <cell r="J336">
            <v>0.13394</v>
          </cell>
        </row>
        <row r="337">
          <cell r="A337">
            <v>472050</v>
          </cell>
          <cell r="B337">
            <v>47</v>
          </cell>
          <cell r="C337">
            <v>104</v>
          </cell>
          <cell r="D337" t="str">
            <v>Exploración Cazones</v>
          </cell>
          <cell r="E337">
            <v>2050</v>
          </cell>
          <cell r="F337">
            <v>4.5804199999999993</v>
          </cell>
          <cell r="G337">
            <v>3.5794499999999996</v>
          </cell>
          <cell r="H337">
            <v>3.5794499999999996</v>
          </cell>
          <cell r="I337">
            <v>0</v>
          </cell>
          <cell r="J337">
            <v>0.12548000000000001</v>
          </cell>
        </row>
        <row r="338">
          <cell r="A338">
            <v>472051</v>
          </cell>
          <cell r="B338">
            <v>47</v>
          </cell>
          <cell r="C338">
            <v>104</v>
          </cell>
          <cell r="D338" t="str">
            <v>Exploración Cazones</v>
          </cell>
          <cell r="E338">
            <v>2051</v>
          </cell>
          <cell r="F338">
            <v>4.2361900000000006</v>
          </cell>
          <cell r="G338">
            <v>3.3053400000000002</v>
          </cell>
          <cell r="H338">
            <v>3.3053400000000002</v>
          </cell>
          <cell r="I338">
            <v>0</v>
          </cell>
          <cell r="J338">
            <v>0.11763999999999999</v>
          </cell>
        </row>
        <row r="339">
          <cell r="A339">
            <v>472052</v>
          </cell>
          <cell r="B339">
            <v>47</v>
          </cell>
          <cell r="C339">
            <v>104</v>
          </cell>
          <cell r="D339" t="str">
            <v>Exploración Cazones</v>
          </cell>
          <cell r="E339">
            <v>2052</v>
          </cell>
          <cell r="F339">
            <v>3.9272600000000004</v>
          </cell>
          <cell r="G339">
            <v>3.0633900000000001</v>
          </cell>
          <cell r="H339">
            <v>3.0633900000000001</v>
          </cell>
          <cell r="I339">
            <v>0</v>
          </cell>
          <cell r="J339">
            <v>0.11052000000000001</v>
          </cell>
        </row>
        <row r="340">
          <cell r="A340">
            <v>472053</v>
          </cell>
          <cell r="B340">
            <v>47</v>
          </cell>
          <cell r="C340">
            <v>104</v>
          </cell>
          <cell r="D340" t="str">
            <v>Exploración Cazones</v>
          </cell>
          <cell r="E340">
            <v>2053</v>
          </cell>
          <cell r="F340">
            <v>3.6366800000000001</v>
          </cell>
          <cell r="G340">
            <v>2.8375699999999999</v>
          </cell>
          <cell r="H340">
            <v>2.8375699999999999</v>
          </cell>
          <cell r="I340">
            <v>0</v>
          </cell>
          <cell r="J340">
            <v>0.10361999999999999</v>
          </cell>
        </row>
        <row r="341">
          <cell r="A341">
            <v>472054</v>
          </cell>
          <cell r="B341">
            <v>47</v>
          </cell>
          <cell r="C341">
            <v>104</v>
          </cell>
          <cell r="D341" t="str">
            <v>Exploración Cazones</v>
          </cell>
          <cell r="E341">
            <v>2054</v>
          </cell>
          <cell r="F341">
            <v>3.3552099999999996</v>
          </cell>
          <cell r="G341">
            <v>2.6067900000000002</v>
          </cell>
          <cell r="H341">
            <v>2.6067900000000002</v>
          </cell>
          <cell r="I341">
            <v>0</v>
          </cell>
          <cell r="J341">
            <v>9.536E-2</v>
          </cell>
        </row>
        <row r="342">
          <cell r="A342">
            <v>472055</v>
          </cell>
          <cell r="B342">
            <v>47</v>
          </cell>
          <cell r="C342">
            <v>104</v>
          </cell>
          <cell r="D342" t="str">
            <v>Exploración Cazones</v>
          </cell>
          <cell r="E342">
            <v>2055</v>
          </cell>
          <cell r="F342">
            <v>3.1067900000000002</v>
          </cell>
          <cell r="G342">
            <v>2.4114199999999997</v>
          </cell>
          <cell r="H342">
            <v>2.4114199999999997</v>
          </cell>
          <cell r="I342">
            <v>0</v>
          </cell>
          <cell r="J342">
            <v>8.7959999999999997E-2</v>
          </cell>
        </row>
        <row r="343">
          <cell r="A343">
            <v>472056</v>
          </cell>
          <cell r="B343">
            <v>47</v>
          </cell>
          <cell r="C343">
            <v>104</v>
          </cell>
          <cell r="D343" t="str">
            <v>Exploración Cazones</v>
          </cell>
          <cell r="E343">
            <v>2056</v>
          </cell>
          <cell r="F343">
            <v>2.8532299999999999</v>
          </cell>
          <cell r="G343">
            <v>2.2088299999999998</v>
          </cell>
          <cell r="H343">
            <v>2.2088299999999998</v>
          </cell>
          <cell r="I343">
            <v>0</v>
          </cell>
          <cell r="J343">
            <v>7.986E-2</v>
          </cell>
        </row>
        <row r="344">
          <cell r="A344">
            <v>472057</v>
          </cell>
          <cell r="B344">
            <v>47</v>
          </cell>
          <cell r="C344">
            <v>104</v>
          </cell>
          <cell r="D344" t="str">
            <v>Exploración Cazones</v>
          </cell>
          <cell r="E344">
            <v>2057</v>
          </cell>
          <cell r="F344">
            <v>2.6294900000000001</v>
          </cell>
          <cell r="G344">
            <v>2.0314100000000002</v>
          </cell>
          <cell r="H344">
            <v>2.0314100000000002</v>
          </cell>
          <cell r="I344">
            <v>0</v>
          </cell>
          <cell r="J344">
            <v>7.4560000000000001E-2</v>
          </cell>
        </row>
        <row r="345">
          <cell r="A345">
            <v>472058</v>
          </cell>
          <cell r="B345">
            <v>47</v>
          </cell>
          <cell r="C345">
            <v>104</v>
          </cell>
          <cell r="D345" t="str">
            <v>Exploración Cazones</v>
          </cell>
          <cell r="E345">
            <v>2058</v>
          </cell>
          <cell r="F345">
            <v>2.4035099999999998</v>
          </cell>
          <cell r="G345">
            <v>1.8459000000000001</v>
          </cell>
          <cell r="H345">
            <v>1.8459000000000001</v>
          </cell>
          <cell r="I345">
            <v>0</v>
          </cell>
          <cell r="J345">
            <v>6.6290000000000002E-2</v>
          </cell>
        </row>
        <row r="346">
          <cell r="A346">
            <v>472059</v>
          </cell>
          <cell r="B346">
            <v>47</v>
          </cell>
          <cell r="C346">
            <v>104</v>
          </cell>
          <cell r="D346" t="str">
            <v>Exploración Cazones</v>
          </cell>
          <cell r="E346">
            <v>2059</v>
          </cell>
          <cell r="F346">
            <v>1.9230099999999999</v>
          </cell>
          <cell r="G346">
            <v>1.42343</v>
          </cell>
          <cell r="H346">
            <v>1.42343</v>
          </cell>
          <cell r="I346">
            <v>0</v>
          </cell>
          <cell r="J346">
            <v>5.2069999999999998E-2</v>
          </cell>
        </row>
        <row r="347">
          <cell r="A347">
            <v>482011</v>
          </cell>
          <cell r="B347">
            <v>48</v>
          </cell>
          <cell r="C347">
            <v>105</v>
          </cell>
          <cell r="D347" t="str">
            <v>Exploración Coatzacoalcos</v>
          </cell>
          <cell r="E347">
            <v>2011</v>
          </cell>
          <cell r="F347">
            <v>0</v>
          </cell>
          <cell r="G347">
            <v>0</v>
          </cell>
          <cell r="H347">
            <v>0</v>
          </cell>
          <cell r="I347">
            <v>0</v>
          </cell>
          <cell r="J347">
            <v>0</v>
          </cell>
        </row>
        <row r="348">
          <cell r="A348">
            <v>482012</v>
          </cell>
          <cell r="B348">
            <v>48</v>
          </cell>
          <cell r="C348">
            <v>105</v>
          </cell>
          <cell r="D348" t="str">
            <v>Exploración Coatzacoalcos</v>
          </cell>
          <cell r="E348">
            <v>2012</v>
          </cell>
          <cell r="F348">
            <v>0</v>
          </cell>
          <cell r="G348">
            <v>0</v>
          </cell>
          <cell r="H348">
            <v>0</v>
          </cell>
          <cell r="I348">
            <v>0</v>
          </cell>
          <cell r="J348">
            <v>0</v>
          </cell>
        </row>
        <row r="349">
          <cell r="A349">
            <v>482013</v>
          </cell>
          <cell r="B349">
            <v>48</v>
          </cell>
          <cell r="C349">
            <v>105</v>
          </cell>
          <cell r="D349" t="str">
            <v>Exploración Coatzacoalcos</v>
          </cell>
          <cell r="E349">
            <v>2013</v>
          </cell>
          <cell r="F349">
            <v>0</v>
          </cell>
          <cell r="G349">
            <v>0</v>
          </cell>
          <cell r="H349">
            <v>0</v>
          </cell>
          <cell r="I349">
            <v>0</v>
          </cell>
          <cell r="J349">
            <v>0</v>
          </cell>
        </row>
        <row r="350">
          <cell r="A350">
            <v>482014</v>
          </cell>
          <cell r="B350">
            <v>48</v>
          </cell>
          <cell r="C350">
            <v>105</v>
          </cell>
          <cell r="D350" t="str">
            <v>Exploración Coatzacoalcos</v>
          </cell>
          <cell r="E350">
            <v>2014</v>
          </cell>
          <cell r="F350">
            <v>0</v>
          </cell>
          <cell r="G350">
            <v>0</v>
          </cell>
          <cell r="H350">
            <v>0</v>
          </cell>
          <cell r="I350">
            <v>0</v>
          </cell>
          <cell r="J350">
            <v>0</v>
          </cell>
        </row>
        <row r="351">
          <cell r="A351">
            <v>482015</v>
          </cell>
          <cell r="B351">
            <v>48</v>
          </cell>
          <cell r="C351">
            <v>105</v>
          </cell>
          <cell r="D351" t="str">
            <v>Exploración Coatzacoalcos</v>
          </cell>
          <cell r="E351">
            <v>2015</v>
          </cell>
          <cell r="F351">
            <v>3.93458</v>
          </cell>
          <cell r="G351">
            <v>1.7674099999999999</v>
          </cell>
          <cell r="H351">
            <v>1.7674099999999999</v>
          </cell>
          <cell r="I351">
            <v>0</v>
          </cell>
          <cell r="J351">
            <v>2.316E-2</v>
          </cell>
        </row>
        <row r="352">
          <cell r="A352">
            <v>482016</v>
          </cell>
          <cell r="B352">
            <v>48</v>
          </cell>
          <cell r="C352">
            <v>105</v>
          </cell>
          <cell r="D352" t="str">
            <v>Exploración Coatzacoalcos</v>
          </cell>
          <cell r="E352">
            <v>2016</v>
          </cell>
          <cell r="F352">
            <v>22.794690000000003</v>
          </cell>
          <cell r="G352">
            <v>25.246190000000002</v>
          </cell>
          <cell r="H352">
            <v>25.246190000000002</v>
          </cell>
          <cell r="I352">
            <v>0</v>
          </cell>
          <cell r="J352">
            <v>0.34570000000000001</v>
          </cell>
        </row>
        <row r="353">
          <cell r="A353">
            <v>482017</v>
          </cell>
          <cell r="B353">
            <v>48</v>
          </cell>
          <cell r="C353">
            <v>105</v>
          </cell>
          <cell r="D353" t="str">
            <v>Exploración Coatzacoalcos</v>
          </cell>
          <cell r="E353">
            <v>2017</v>
          </cell>
          <cell r="F353">
            <v>41.066299999999998</v>
          </cell>
          <cell r="G353">
            <v>57.261300000000006</v>
          </cell>
          <cell r="H353">
            <v>57.261300000000006</v>
          </cell>
          <cell r="I353">
            <v>0</v>
          </cell>
          <cell r="J353">
            <v>0.78105999999999998</v>
          </cell>
        </row>
        <row r="354">
          <cell r="A354">
            <v>482018</v>
          </cell>
          <cell r="B354">
            <v>48</v>
          </cell>
          <cell r="C354">
            <v>105</v>
          </cell>
          <cell r="D354" t="str">
            <v>Exploración Coatzacoalcos</v>
          </cell>
          <cell r="E354">
            <v>2018</v>
          </cell>
          <cell r="F354">
            <v>61.770499999999998</v>
          </cell>
          <cell r="G354">
            <v>87.776399999999995</v>
          </cell>
          <cell r="H354">
            <v>87.776399999999995</v>
          </cell>
          <cell r="I354">
            <v>0</v>
          </cell>
          <cell r="J354">
            <v>1.2370000000000001</v>
          </cell>
        </row>
        <row r="355">
          <cell r="A355">
            <v>482019</v>
          </cell>
          <cell r="B355">
            <v>48</v>
          </cell>
          <cell r="C355">
            <v>105</v>
          </cell>
          <cell r="D355" t="str">
            <v>Exploración Coatzacoalcos</v>
          </cell>
          <cell r="E355">
            <v>2019</v>
          </cell>
          <cell r="F355">
            <v>84.848900000000015</v>
          </cell>
          <cell r="G355">
            <v>121.23299999999999</v>
          </cell>
          <cell r="H355">
            <v>121.23299999999999</v>
          </cell>
          <cell r="I355">
            <v>0</v>
          </cell>
          <cell r="J355">
            <v>1.7290699999999999</v>
          </cell>
        </row>
        <row r="356">
          <cell r="A356">
            <v>482020</v>
          </cell>
          <cell r="B356">
            <v>48</v>
          </cell>
          <cell r="C356">
            <v>105</v>
          </cell>
          <cell r="D356" t="str">
            <v>Exploración Coatzacoalcos</v>
          </cell>
          <cell r="E356">
            <v>2020</v>
          </cell>
          <cell r="F356">
            <v>96.61305999999999</v>
          </cell>
          <cell r="G356">
            <v>136.31493</v>
          </cell>
          <cell r="H356">
            <v>136.31493</v>
          </cell>
          <cell r="I356">
            <v>0</v>
          </cell>
          <cell r="J356">
            <v>1.9262100000000002</v>
          </cell>
        </row>
        <row r="357">
          <cell r="A357">
            <v>482021</v>
          </cell>
          <cell r="B357">
            <v>48</v>
          </cell>
          <cell r="C357">
            <v>105</v>
          </cell>
          <cell r="D357" t="str">
            <v>Exploración Coatzacoalcos</v>
          </cell>
          <cell r="E357">
            <v>2021</v>
          </cell>
          <cell r="F357">
            <v>113.60299999999999</v>
          </cell>
          <cell r="G357">
            <v>156.0429</v>
          </cell>
          <cell r="H357">
            <v>156.0429</v>
          </cell>
          <cell r="I357">
            <v>0</v>
          </cell>
          <cell r="J357">
            <v>2.1804600000000001</v>
          </cell>
        </row>
        <row r="358">
          <cell r="A358">
            <v>482022</v>
          </cell>
          <cell r="B358">
            <v>48</v>
          </cell>
          <cell r="C358">
            <v>105</v>
          </cell>
          <cell r="D358" t="str">
            <v>Exploración Coatzacoalcos</v>
          </cell>
          <cell r="E358">
            <v>2022</v>
          </cell>
          <cell r="F358">
            <v>129.2807</v>
          </cell>
          <cell r="G358">
            <v>172.8877</v>
          </cell>
          <cell r="H358">
            <v>172.8877</v>
          </cell>
          <cell r="I358">
            <v>0</v>
          </cell>
          <cell r="J358">
            <v>2.4173899999999997</v>
          </cell>
        </row>
        <row r="359">
          <cell r="A359">
            <v>482023</v>
          </cell>
          <cell r="B359">
            <v>48</v>
          </cell>
          <cell r="C359">
            <v>105</v>
          </cell>
          <cell r="D359" t="str">
            <v>Exploración Coatzacoalcos</v>
          </cell>
          <cell r="E359">
            <v>2023</v>
          </cell>
          <cell r="F359">
            <v>129.73768999999999</v>
          </cell>
          <cell r="G359">
            <v>173.07167000000001</v>
          </cell>
          <cell r="H359">
            <v>173.07167000000001</v>
          </cell>
          <cell r="I359">
            <v>0</v>
          </cell>
          <cell r="J359">
            <v>2.4260199999999998</v>
          </cell>
        </row>
        <row r="360">
          <cell r="A360">
            <v>482024</v>
          </cell>
          <cell r="B360">
            <v>48</v>
          </cell>
          <cell r="C360">
            <v>105</v>
          </cell>
          <cell r="D360" t="str">
            <v>Exploración Coatzacoalcos</v>
          </cell>
          <cell r="E360">
            <v>2024</v>
          </cell>
          <cell r="F360">
            <v>122.44378</v>
          </cell>
          <cell r="G360">
            <v>162.42920000000001</v>
          </cell>
          <cell r="H360">
            <v>162.42920000000001</v>
          </cell>
          <cell r="I360">
            <v>0</v>
          </cell>
          <cell r="J360">
            <v>2.2891599999999999</v>
          </cell>
        </row>
        <row r="361">
          <cell r="A361">
            <v>482025</v>
          </cell>
          <cell r="B361">
            <v>48</v>
          </cell>
          <cell r="C361">
            <v>105</v>
          </cell>
          <cell r="D361" t="str">
            <v>Exploración Coatzacoalcos</v>
          </cell>
          <cell r="E361">
            <v>2025</v>
          </cell>
          <cell r="F361">
            <v>112.21756000000001</v>
          </cell>
          <cell r="G361">
            <v>146.6463</v>
          </cell>
          <cell r="H361">
            <v>146.6463</v>
          </cell>
          <cell r="I361">
            <v>0</v>
          </cell>
          <cell r="J361">
            <v>2.0846900000000002</v>
          </cell>
        </row>
        <row r="362">
          <cell r="A362">
            <v>482026</v>
          </cell>
          <cell r="B362">
            <v>48</v>
          </cell>
          <cell r="C362">
            <v>105</v>
          </cell>
          <cell r="D362" t="str">
            <v>Exploración Coatzacoalcos</v>
          </cell>
          <cell r="E362">
            <v>2026</v>
          </cell>
          <cell r="F362">
            <v>110.40996000000001</v>
          </cell>
          <cell r="G362">
            <v>145.99190000000002</v>
          </cell>
          <cell r="H362">
            <v>145.99190000000002</v>
          </cell>
          <cell r="I362">
            <v>0</v>
          </cell>
          <cell r="J362">
            <v>2.0709499999999998</v>
          </cell>
        </row>
        <row r="363">
          <cell r="A363">
            <v>482027</v>
          </cell>
          <cell r="B363">
            <v>48</v>
          </cell>
          <cell r="C363">
            <v>105</v>
          </cell>
          <cell r="D363" t="str">
            <v>Exploración Coatzacoalcos</v>
          </cell>
          <cell r="E363">
            <v>2027</v>
          </cell>
          <cell r="F363">
            <v>137.50209999999998</v>
          </cell>
          <cell r="G363">
            <v>194.26500000000004</v>
          </cell>
          <cell r="H363">
            <v>194.26500000000004</v>
          </cell>
          <cell r="I363">
            <v>0</v>
          </cell>
          <cell r="J363">
            <v>2.7029100000000001</v>
          </cell>
        </row>
        <row r="364">
          <cell r="A364">
            <v>482028</v>
          </cell>
          <cell r="B364">
            <v>48</v>
          </cell>
          <cell r="C364">
            <v>105</v>
          </cell>
          <cell r="D364" t="str">
            <v>Exploración Coatzacoalcos</v>
          </cell>
          <cell r="E364">
            <v>2028</v>
          </cell>
          <cell r="F364">
            <v>187.67827</v>
          </cell>
          <cell r="G364">
            <v>259.22710000000001</v>
          </cell>
          <cell r="H364">
            <v>259.22710000000001</v>
          </cell>
          <cell r="I364">
            <v>0</v>
          </cell>
          <cell r="J364">
            <v>3.5881799999999999</v>
          </cell>
        </row>
        <row r="365">
          <cell r="A365">
            <v>482029</v>
          </cell>
          <cell r="B365">
            <v>48</v>
          </cell>
          <cell r="C365">
            <v>105</v>
          </cell>
          <cell r="D365" t="str">
            <v>Exploración Coatzacoalcos</v>
          </cell>
          <cell r="E365">
            <v>2029</v>
          </cell>
          <cell r="F365">
            <v>219.55914000000001</v>
          </cell>
          <cell r="G365">
            <v>286.83873</v>
          </cell>
          <cell r="H365">
            <v>286.83873</v>
          </cell>
          <cell r="I365">
            <v>0</v>
          </cell>
          <cell r="J365">
            <v>4.0469399999999993</v>
          </cell>
        </row>
        <row r="366">
          <cell r="A366">
            <v>482030</v>
          </cell>
          <cell r="B366">
            <v>48</v>
          </cell>
          <cell r="C366">
            <v>105</v>
          </cell>
          <cell r="D366" t="str">
            <v>Exploración Coatzacoalcos</v>
          </cell>
          <cell r="E366">
            <v>2030</v>
          </cell>
          <cell r="F366">
            <v>216.93472</v>
          </cell>
          <cell r="G366">
            <v>277.26338000000004</v>
          </cell>
          <cell r="H366">
            <v>277.26338000000004</v>
          </cell>
          <cell r="I366">
            <v>0</v>
          </cell>
          <cell r="J366">
            <v>3.9509700000000003</v>
          </cell>
        </row>
        <row r="367">
          <cell r="A367">
            <v>482031</v>
          </cell>
          <cell r="B367">
            <v>48</v>
          </cell>
          <cell r="C367">
            <v>105</v>
          </cell>
          <cell r="D367" t="str">
            <v>Exploración Coatzacoalcos</v>
          </cell>
          <cell r="E367">
            <v>2031</v>
          </cell>
          <cell r="F367">
            <v>212.32511</v>
          </cell>
          <cell r="G367">
            <v>268.54032000000001</v>
          </cell>
          <cell r="H367">
            <v>268.54032000000001</v>
          </cell>
          <cell r="I367">
            <v>0</v>
          </cell>
          <cell r="J367">
            <v>3.8598999999999997</v>
          </cell>
        </row>
        <row r="368">
          <cell r="A368">
            <v>482032</v>
          </cell>
          <cell r="B368">
            <v>48</v>
          </cell>
          <cell r="C368">
            <v>105</v>
          </cell>
          <cell r="D368" t="str">
            <v>Exploración Coatzacoalcos</v>
          </cell>
          <cell r="E368">
            <v>2032</v>
          </cell>
          <cell r="F368">
            <v>200.42226000000002</v>
          </cell>
          <cell r="G368">
            <v>253.85322000000002</v>
          </cell>
          <cell r="H368">
            <v>253.85322000000002</v>
          </cell>
          <cell r="I368">
            <v>0</v>
          </cell>
          <cell r="J368">
            <v>3.6570299999999998</v>
          </cell>
        </row>
        <row r="369">
          <cell r="A369">
            <v>482033</v>
          </cell>
          <cell r="B369">
            <v>48</v>
          </cell>
          <cell r="C369">
            <v>105</v>
          </cell>
          <cell r="D369" t="str">
            <v>Exploración Coatzacoalcos</v>
          </cell>
          <cell r="E369">
            <v>2033</v>
          </cell>
          <cell r="F369">
            <v>187.05125000000001</v>
          </cell>
          <cell r="G369">
            <v>235.78545</v>
          </cell>
          <cell r="H369">
            <v>235.78545</v>
          </cell>
          <cell r="I369">
            <v>0</v>
          </cell>
          <cell r="J369">
            <v>3.3940399999999999</v>
          </cell>
        </row>
        <row r="370">
          <cell r="A370">
            <v>482034</v>
          </cell>
          <cell r="B370">
            <v>48</v>
          </cell>
          <cell r="C370">
            <v>105</v>
          </cell>
          <cell r="D370" t="str">
            <v>Exploración Coatzacoalcos</v>
          </cell>
          <cell r="E370">
            <v>2034</v>
          </cell>
          <cell r="F370">
            <v>175.63063</v>
          </cell>
          <cell r="G370">
            <v>219.59192999999996</v>
          </cell>
          <cell r="H370">
            <v>219.59192999999996</v>
          </cell>
          <cell r="I370">
            <v>0</v>
          </cell>
          <cell r="J370">
            <v>3.1731399999999996</v>
          </cell>
        </row>
        <row r="371">
          <cell r="A371">
            <v>482035</v>
          </cell>
          <cell r="B371">
            <v>48</v>
          </cell>
          <cell r="C371">
            <v>105</v>
          </cell>
          <cell r="D371" t="str">
            <v>Exploración Coatzacoalcos</v>
          </cell>
          <cell r="E371">
            <v>2035</v>
          </cell>
          <cell r="F371">
            <v>152.76201</v>
          </cell>
          <cell r="G371">
            <v>190.22842000000003</v>
          </cell>
          <cell r="H371">
            <v>190.22842000000003</v>
          </cell>
          <cell r="I371">
            <v>0</v>
          </cell>
          <cell r="J371">
            <v>2.762</v>
          </cell>
        </row>
        <row r="372">
          <cell r="A372">
            <v>482036</v>
          </cell>
          <cell r="B372">
            <v>48</v>
          </cell>
          <cell r="C372">
            <v>105</v>
          </cell>
          <cell r="D372" t="str">
            <v>Exploración Coatzacoalcos</v>
          </cell>
          <cell r="E372">
            <v>2036</v>
          </cell>
          <cell r="F372">
            <v>130.98903000000001</v>
          </cell>
          <cell r="G372">
            <v>162.38080000000002</v>
          </cell>
          <cell r="H372">
            <v>162.38080000000002</v>
          </cell>
          <cell r="I372">
            <v>0</v>
          </cell>
          <cell r="J372">
            <v>2.3724300000000005</v>
          </cell>
        </row>
        <row r="373">
          <cell r="A373">
            <v>482037</v>
          </cell>
          <cell r="B373">
            <v>48</v>
          </cell>
          <cell r="C373">
            <v>105</v>
          </cell>
          <cell r="D373" t="str">
            <v>Exploración Coatzacoalcos</v>
          </cell>
          <cell r="E373">
            <v>2037</v>
          </cell>
          <cell r="F373">
            <v>120.30117</v>
          </cell>
          <cell r="G373">
            <v>161.83921999999998</v>
          </cell>
          <cell r="H373">
            <v>161.83921999999998</v>
          </cell>
          <cell r="I373">
            <v>0</v>
          </cell>
          <cell r="J373">
            <v>2.3527599999999995</v>
          </cell>
        </row>
        <row r="374">
          <cell r="A374">
            <v>482038</v>
          </cell>
          <cell r="B374">
            <v>48</v>
          </cell>
          <cell r="C374">
            <v>105</v>
          </cell>
          <cell r="D374" t="str">
            <v>Exploración Coatzacoalcos</v>
          </cell>
          <cell r="E374">
            <v>2038</v>
          </cell>
          <cell r="F374">
            <v>110.32542000000001</v>
          </cell>
          <cell r="G374">
            <v>150.47334999999998</v>
          </cell>
          <cell r="H374">
            <v>150.47334999999998</v>
          </cell>
          <cell r="I374">
            <v>0</v>
          </cell>
          <cell r="J374">
            <v>2.1884799999999998</v>
          </cell>
        </row>
        <row r="375">
          <cell r="A375">
            <v>482039</v>
          </cell>
          <cell r="B375">
            <v>48</v>
          </cell>
          <cell r="C375">
            <v>105</v>
          </cell>
          <cell r="D375" t="str">
            <v>Exploración Coatzacoalcos</v>
          </cell>
          <cell r="E375">
            <v>2039</v>
          </cell>
          <cell r="F375">
            <v>96.808770000000024</v>
          </cell>
          <cell r="G375">
            <v>127.87530999999998</v>
          </cell>
          <cell r="H375">
            <v>127.87530999999998</v>
          </cell>
          <cell r="I375">
            <v>0</v>
          </cell>
          <cell r="J375">
            <v>1.8792599999999995</v>
          </cell>
        </row>
        <row r="376">
          <cell r="A376">
            <v>482040</v>
          </cell>
          <cell r="B376">
            <v>48</v>
          </cell>
          <cell r="C376">
            <v>105</v>
          </cell>
          <cell r="D376" t="str">
            <v>Exploración Coatzacoalcos</v>
          </cell>
          <cell r="E376">
            <v>2040</v>
          </cell>
          <cell r="F376">
            <v>81.34066</v>
          </cell>
          <cell r="G376">
            <v>105.30329</v>
          </cell>
          <cell r="H376">
            <v>105.30329</v>
          </cell>
          <cell r="I376">
            <v>0</v>
          </cell>
          <cell r="J376">
            <v>1.55921</v>
          </cell>
        </row>
        <row r="377">
          <cell r="A377">
            <v>482041</v>
          </cell>
          <cell r="B377">
            <v>48</v>
          </cell>
          <cell r="C377">
            <v>105</v>
          </cell>
          <cell r="D377" t="str">
            <v>Exploración Coatzacoalcos</v>
          </cell>
          <cell r="E377">
            <v>2041</v>
          </cell>
          <cell r="F377">
            <v>69.409569999999988</v>
          </cell>
          <cell r="G377">
            <v>87.903190000000009</v>
          </cell>
          <cell r="H377">
            <v>87.903190000000009</v>
          </cell>
          <cell r="I377">
            <v>0</v>
          </cell>
          <cell r="J377">
            <v>1.31501</v>
          </cell>
        </row>
        <row r="378">
          <cell r="A378">
            <v>482042</v>
          </cell>
          <cell r="B378">
            <v>48</v>
          </cell>
          <cell r="C378">
            <v>105</v>
          </cell>
          <cell r="D378" t="str">
            <v>Exploración Coatzacoalcos</v>
          </cell>
          <cell r="E378">
            <v>2042</v>
          </cell>
          <cell r="F378">
            <v>59.330100000000009</v>
          </cell>
          <cell r="G378">
            <v>73.870130000000003</v>
          </cell>
          <cell r="H378">
            <v>73.870130000000003</v>
          </cell>
          <cell r="I378">
            <v>0</v>
          </cell>
          <cell r="J378">
            <v>1.1143400000000001</v>
          </cell>
        </row>
        <row r="379">
          <cell r="A379">
            <v>482043</v>
          </cell>
          <cell r="B379">
            <v>48</v>
          </cell>
          <cell r="C379">
            <v>105</v>
          </cell>
          <cell r="D379" t="str">
            <v>Exploración Coatzacoalcos</v>
          </cell>
          <cell r="E379">
            <v>2043</v>
          </cell>
          <cell r="F379">
            <v>49.850819999999999</v>
          </cell>
          <cell r="G379">
            <v>61.058270000000014</v>
          </cell>
          <cell r="H379">
            <v>61.058270000000014</v>
          </cell>
          <cell r="I379">
            <v>0</v>
          </cell>
          <cell r="J379">
            <v>0.92891000000000012</v>
          </cell>
        </row>
        <row r="380">
          <cell r="A380">
            <v>482044</v>
          </cell>
          <cell r="B380">
            <v>48</v>
          </cell>
          <cell r="C380">
            <v>105</v>
          </cell>
          <cell r="D380" t="str">
            <v>Exploración Coatzacoalcos</v>
          </cell>
          <cell r="E380">
            <v>2044</v>
          </cell>
          <cell r="F380">
            <v>41.893810000000002</v>
          </cell>
          <cell r="G380">
            <v>50.565809999999999</v>
          </cell>
          <cell r="H380">
            <v>50.565809999999999</v>
          </cell>
          <cell r="I380">
            <v>0</v>
          </cell>
          <cell r="J380">
            <v>0.77526000000000006</v>
          </cell>
        </row>
        <row r="381">
          <cell r="A381">
            <v>482045</v>
          </cell>
          <cell r="B381">
            <v>48</v>
          </cell>
          <cell r="C381">
            <v>105</v>
          </cell>
          <cell r="D381" t="str">
            <v>Exploración Coatzacoalcos</v>
          </cell>
          <cell r="E381">
            <v>2045</v>
          </cell>
          <cell r="F381">
            <v>35.307650000000002</v>
          </cell>
          <cell r="G381">
            <v>42.041090000000004</v>
          </cell>
          <cell r="H381">
            <v>42.041090000000004</v>
          </cell>
          <cell r="I381">
            <v>0</v>
          </cell>
          <cell r="J381">
            <v>0.64995999999999998</v>
          </cell>
        </row>
        <row r="382">
          <cell r="A382">
            <v>482046</v>
          </cell>
          <cell r="B382">
            <v>48</v>
          </cell>
          <cell r="C382">
            <v>105</v>
          </cell>
          <cell r="D382" t="str">
            <v>Exploración Coatzacoalcos</v>
          </cell>
          <cell r="E382">
            <v>2046</v>
          </cell>
          <cell r="F382">
            <v>29.844079999999998</v>
          </cell>
          <cell r="G382">
            <v>35.132750000000001</v>
          </cell>
          <cell r="H382">
            <v>35.132750000000001</v>
          </cell>
          <cell r="I382">
            <v>0</v>
          </cell>
          <cell r="J382">
            <v>0.54749000000000003</v>
          </cell>
        </row>
        <row r="383">
          <cell r="A383">
            <v>482047</v>
          </cell>
          <cell r="B383">
            <v>48</v>
          </cell>
          <cell r="C383">
            <v>105</v>
          </cell>
          <cell r="D383" t="str">
            <v>Exploración Coatzacoalcos</v>
          </cell>
          <cell r="E383">
            <v>2047</v>
          </cell>
          <cell r="F383">
            <v>25.26538</v>
          </cell>
          <cell r="G383">
            <v>29.401959999999999</v>
          </cell>
          <cell r="H383">
            <v>29.401959999999999</v>
          </cell>
          <cell r="I383">
            <v>0</v>
          </cell>
          <cell r="J383">
            <v>0.46202999999999994</v>
          </cell>
        </row>
        <row r="384">
          <cell r="A384">
            <v>482048</v>
          </cell>
          <cell r="B384">
            <v>48</v>
          </cell>
          <cell r="C384">
            <v>105</v>
          </cell>
          <cell r="D384" t="str">
            <v>Exploración Coatzacoalcos</v>
          </cell>
          <cell r="E384">
            <v>2048</v>
          </cell>
          <cell r="F384">
            <v>21.737230000000004</v>
          </cell>
          <cell r="G384">
            <v>25.127330000000004</v>
          </cell>
          <cell r="H384">
            <v>25.127330000000004</v>
          </cell>
          <cell r="I384">
            <v>0</v>
          </cell>
          <cell r="J384">
            <v>0.39660999999999996</v>
          </cell>
        </row>
        <row r="385">
          <cell r="A385">
            <v>482049</v>
          </cell>
          <cell r="B385">
            <v>48</v>
          </cell>
          <cell r="C385">
            <v>105</v>
          </cell>
          <cell r="D385" t="str">
            <v>Exploración Coatzacoalcos</v>
          </cell>
          <cell r="E385">
            <v>2049</v>
          </cell>
          <cell r="F385">
            <v>18.501519999999999</v>
          </cell>
          <cell r="G385">
            <v>21.241369999999993</v>
          </cell>
          <cell r="H385">
            <v>21.241369999999993</v>
          </cell>
          <cell r="I385">
            <v>0</v>
          </cell>
          <cell r="J385">
            <v>0.33722999999999992</v>
          </cell>
        </row>
        <row r="386">
          <cell r="A386">
            <v>482050</v>
          </cell>
          <cell r="B386">
            <v>48</v>
          </cell>
          <cell r="C386">
            <v>105</v>
          </cell>
          <cell r="D386" t="str">
            <v>Exploración Coatzacoalcos</v>
          </cell>
          <cell r="E386">
            <v>2050</v>
          </cell>
          <cell r="F386">
            <v>15.62678</v>
          </cell>
          <cell r="G386">
            <v>17.824080000000002</v>
          </cell>
          <cell r="H386">
            <v>17.824080000000002</v>
          </cell>
          <cell r="I386">
            <v>0</v>
          </cell>
          <cell r="J386">
            <v>0.28450999999999999</v>
          </cell>
        </row>
        <row r="387">
          <cell r="A387">
            <v>482051</v>
          </cell>
          <cell r="B387">
            <v>48</v>
          </cell>
          <cell r="C387">
            <v>105</v>
          </cell>
          <cell r="D387" t="str">
            <v>Exploración Coatzacoalcos</v>
          </cell>
          <cell r="E387">
            <v>2051</v>
          </cell>
          <cell r="F387">
            <v>13.478489999999999</v>
          </cell>
          <cell r="G387">
            <v>15.132999999999997</v>
          </cell>
          <cell r="H387">
            <v>15.132999999999997</v>
          </cell>
          <cell r="I387">
            <v>0</v>
          </cell>
          <cell r="J387">
            <v>0.24473</v>
          </cell>
        </row>
        <row r="388">
          <cell r="A388">
            <v>482052</v>
          </cell>
          <cell r="B388">
            <v>48</v>
          </cell>
          <cell r="C388">
            <v>105</v>
          </cell>
          <cell r="D388" t="str">
            <v>Exploración Coatzacoalcos</v>
          </cell>
          <cell r="E388">
            <v>2052</v>
          </cell>
          <cell r="F388">
            <v>11.584119999999999</v>
          </cell>
          <cell r="G388">
            <v>12.865350000000001</v>
          </cell>
          <cell r="H388">
            <v>12.865350000000001</v>
          </cell>
          <cell r="I388">
            <v>0</v>
          </cell>
          <cell r="J388">
            <v>0.20974999999999999</v>
          </cell>
        </row>
        <row r="389">
          <cell r="A389">
            <v>482053</v>
          </cell>
          <cell r="B389">
            <v>48</v>
          </cell>
          <cell r="C389">
            <v>105</v>
          </cell>
          <cell r="D389" t="str">
            <v>Exploración Coatzacoalcos</v>
          </cell>
          <cell r="E389">
            <v>2053</v>
          </cell>
          <cell r="F389">
            <v>9.8639900000000011</v>
          </cell>
          <cell r="G389">
            <v>10.858930000000001</v>
          </cell>
          <cell r="H389">
            <v>10.858930000000001</v>
          </cell>
          <cell r="I389">
            <v>0</v>
          </cell>
          <cell r="J389">
            <v>0.17843999999999999</v>
          </cell>
        </row>
        <row r="390">
          <cell r="A390">
            <v>482054</v>
          </cell>
          <cell r="B390">
            <v>48</v>
          </cell>
          <cell r="C390">
            <v>105</v>
          </cell>
          <cell r="D390" t="str">
            <v>Exploración Coatzacoalcos</v>
          </cell>
          <cell r="E390">
            <v>2054</v>
          </cell>
          <cell r="F390">
            <v>8.3652499999999996</v>
          </cell>
          <cell r="G390">
            <v>9.1305599999999973</v>
          </cell>
          <cell r="H390">
            <v>9.1305599999999973</v>
          </cell>
          <cell r="I390">
            <v>0</v>
          </cell>
          <cell r="J390">
            <v>0.15114</v>
          </cell>
        </row>
        <row r="391">
          <cell r="A391">
            <v>482055</v>
          </cell>
          <cell r="B391">
            <v>48</v>
          </cell>
          <cell r="C391">
            <v>105</v>
          </cell>
          <cell r="D391" t="str">
            <v>Exploración Coatzacoalcos</v>
          </cell>
          <cell r="E391">
            <v>2055</v>
          </cell>
          <cell r="F391">
            <v>7.0584500000000006</v>
          </cell>
          <cell r="G391">
            <v>7.6247500000000006</v>
          </cell>
          <cell r="H391">
            <v>7.6247500000000006</v>
          </cell>
          <cell r="I391">
            <v>0</v>
          </cell>
          <cell r="J391">
            <v>0.12734999999999999</v>
          </cell>
        </row>
        <row r="392">
          <cell r="A392">
            <v>482056</v>
          </cell>
          <cell r="B392">
            <v>48</v>
          </cell>
          <cell r="C392">
            <v>105</v>
          </cell>
          <cell r="D392" t="str">
            <v>Exploración Coatzacoalcos</v>
          </cell>
          <cell r="E392">
            <v>2056</v>
          </cell>
          <cell r="F392">
            <v>5.9424799999999998</v>
          </cell>
          <cell r="G392">
            <v>6.3634000000000004</v>
          </cell>
          <cell r="H392">
            <v>6.3634000000000004</v>
          </cell>
          <cell r="I392">
            <v>0</v>
          </cell>
          <cell r="J392">
            <v>0.10729</v>
          </cell>
        </row>
        <row r="393">
          <cell r="A393">
            <v>482057</v>
          </cell>
          <cell r="B393">
            <v>48</v>
          </cell>
          <cell r="C393">
            <v>105</v>
          </cell>
          <cell r="D393" t="str">
            <v>Exploración Coatzacoalcos</v>
          </cell>
          <cell r="E393">
            <v>2057</v>
          </cell>
          <cell r="F393">
            <v>4.9542400000000004</v>
          </cell>
          <cell r="G393">
            <v>5.2900300000000007</v>
          </cell>
          <cell r="H393">
            <v>5.2900300000000007</v>
          </cell>
          <cell r="I393">
            <v>0</v>
          </cell>
          <cell r="J393">
            <v>8.9630000000000001E-2</v>
          </cell>
        </row>
        <row r="394">
          <cell r="A394">
            <v>482058</v>
          </cell>
          <cell r="B394">
            <v>48</v>
          </cell>
          <cell r="C394">
            <v>105</v>
          </cell>
          <cell r="D394" t="str">
            <v>Exploración Coatzacoalcos</v>
          </cell>
          <cell r="E394">
            <v>2058</v>
          </cell>
          <cell r="F394">
            <v>3.9501699999999995</v>
          </cell>
          <cell r="G394">
            <v>4.2277199999999997</v>
          </cell>
          <cell r="H394">
            <v>4.2277199999999997</v>
          </cell>
          <cell r="I394">
            <v>0</v>
          </cell>
          <cell r="J394">
            <v>7.1580000000000005E-2</v>
          </cell>
        </row>
        <row r="395">
          <cell r="A395">
            <v>482059</v>
          </cell>
          <cell r="B395">
            <v>48</v>
          </cell>
          <cell r="C395">
            <v>105</v>
          </cell>
          <cell r="D395" t="str">
            <v>Exploración Coatzacoalcos</v>
          </cell>
          <cell r="E395">
            <v>2059</v>
          </cell>
          <cell r="F395">
            <v>2.6901499999999996</v>
          </cell>
          <cell r="G395">
            <v>2.9459499999999994</v>
          </cell>
          <cell r="H395">
            <v>2.9459499999999994</v>
          </cell>
          <cell r="I395">
            <v>0</v>
          </cell>
          <cell r="J395">
            <v>4.913E-2</v>
          </cell>
        </row>
        <row r="396">
          <cell r="A396">
            <v>492011</v>
          </cell>
          <cell r="B396">
            <v>49</v>
          </cell>
          <cell r="C396">
            <v>106</v>
          </cell>
          <cell r="D396" t="str">
            <v>Exploración Comalcalco</v>
          </cell>
          <cell r="E396">
            <v>2011</v>
          </cell>
          <cell r="F396">
            <v>0</v>
          </cell>
          <cell r="G396">
            <v>0</v>
          </cell>
          <cell r="H396">
            <v>0</v>
          </cell>
          <cell r="I396">
            <v>0</v>
          </cell>
          <cell r="J396">
            <v>0</v>
          </cell>
        </row>
        <row r="397">
          <cell r="A397">
            <v>492012</v>
          </cell>
          <cell r="B397">
            <v>49</v>
          </cell>
          <cell r="C397">
            <v>106</v>
          </cell>
          <cell r="D397" t="str">
            <v>Exploración Comalcalco</v>
          </cell>
          <cell r="E397">
            <v>2012</v>
          </cell>
          <cell r="F397">
            <v>0</v>
          </cell>
          <cell r="G397">
            <v>0</v>
          </cell>
          <cell r="H397">
            <v>0</v>
          </cell>
          <cell r="I397">
            <v>0</v>
          </cell>
          <cell r="J397">
            <v>0</v>
          </cell>
        </row>
        <row r="398">
          <cell r="A398">
            <v>492013</v>
          </cell>
          <cell r="B398">
            <v>49</v>
          </cell>
          <cell r="C398">
            <v>106</v>
          </cell>
          <cell r="D398" t="str">
            <v>Exploración Comalcalco</v>
          </cell>
          <cell r="E398">
            <v>2013</v>
          </cell>
          <cell r="F398">
            <v>4.2948500000000003</v>
          </cell>
          <cell r="G398">
            <v>7.8398099999999999</v>
          </cell>
          <cell r="H398">
            <v>7.8398099999999999</v>
          </cell>
          <cell r="I398">
            <v>0</v>
          </cell>
          <cell r="J398">
            <v>0.80282999999999993</v>
          </cell>
        </row>
        <row r="399">
          <cell r="A399">
            <v>492014</v>
          </cell>
          <cell r="B399">
            <v>49</v>
          </cell>
          <cell r="C399">
            <v>106</v>
          </cell>
          <cell r="D399" t="str">
            <v>Exploración Comalcalco</v>
          </cell>
          <cell r="E399">
            <v>2014</v>
          </cell>
          <cell r="F399">
            <v>19.44004</v>
          </cell>
          <cell r="G399">
            <v>31.899700000000003</v>
          </cell>
          <cell r="H399">
            <v>31.899700000000003</v>
          </cell>
          <cell r="I399">
            <v>0</v>
          </cell>
          <cell r="J399">
            <v>3.2368399999999999</v>
          </cell>
        </row>
        <row r="400">
          <cell r="A400">
            <v>492015</v>
          </cell>
          <cell r="B400">
            <v>49</v>
          </cell>
          <cell r="C400">
            <v>106</v>
          </cell>
          <cell r="D400" t="str">
            <v>Exploración Comalcalco</v>
          </cell>
          <cell r="E400">
            <v>2015</v>
          </cell>
          <cell r="F400">
            <v>38.454100000000004</v>
          </cell>
          <cell r="G400">
            <v>56.982480000000002</v>
          </cell>
          <cell r="H400">
            <v>56.982480000000002</v>
          </cell>
          <cell r="I400">
            <v>0</v>
          </cell>
          <cell r="J400">
            <v>5.6699200000000003</v>
          </cell>
        </row>
        <row r="401">
          <cell r="A401">
            <v>492016</v>
          </cell>
          <cell r="B401">
            <v>49</v>
          </cell>
          <cell r="C401">
            <v>106</v>
          </cell>
          <cell r="D401" t="str">
            <v>Exploración Comalcalco</v>
          </cell>
          <cell r="E401">
            <v>2016</v>
          </cell>
          <cell r="F401">
            <v>68.559229999999999</v>
          </cell>
          <cell r="G401">
            <v>97.931210000000007</v>
          </cell>
          <cell r="H401">
            <v>97.931210000000007</v>
          </cell>
          <cell r="I401">
            <v>0</v>
          </cell>
          <cell r="J401">
            <v>9.5269499999999994</v>
          </cell>
        </row>
        <row r="402">
          <cell r="A402">
            <v>492017</v>
          </cell>
          <cell r="B402">
            <v>49</v>
          </cell>
          <cell r="C402">
            <v>106</v>
          </cell>
          <cell r="D402" t="str">
            <v>Exploración Comalcalco</v>
          </cell>
          <cell r="E402">
            <v>2017</v>
          </cell>
          <cell r="F402">
            <v>82.570610000000002</v>
          </cell>
          <cell r="G402">
            <v>120.48797999999998</v>
          </cell>
          <cell r="H402">
            <v>120.48797999999998</v>
          </cell>
          <cell r="I402">
            <v>0</v>
          </cell>
          <cell r="J402">
            <v>11.77979</v>
          </cell>
        </row>
        <row r="403">
          <cell r="A403">
            <v>492018</v>
          </cell>
          <cell r="B403">
            <v>49</v>
          </cell>
          <cell r="C403">
            <v>106</v>
          </cell>
          <cell r="D403" t="str">
            <v>Exploración Comalcalco</v>
          </cell>
          <cell r="E403">
            <v>2018</v>
          </cell>
          <cell r="F403">
            <v>95.032770000000014</v>
          </cell>
          <cell r="G403">
            <v>140.59814999999998</v>
          </cell>
          <cell r="H403">
            <v>140.59814999999998</v>
          </cell>
          <cell r="I403">
            <v>0</v>
          </cell>
          <cell r="J403">
            <v>13.744300000000001</v>
          </cell>
        </row>
        <row r="404">
          <cell r="A404">
            <v>492019</v>
          </cell>
          <cell r="B404">
            <v>49</v>
          </cell>
          <cell r="C404">
            <v>106</v>
          </cell>
          <cell r="D404" t="str">
            <v>Exploración Comalcalco</v>
          </cell>
          <cell r="E404">
            <v>2019</v>
          </cell>
          <cell r="F404">
            <v>96.54140000000001</v>
          </cell>
          <cell r="G404">
            <v>146.08386000000002</v>
          </cell>
          <cell r="H404">
            <v>146.08386000000002</v>
          </cell>
          <cell r="I404">
            <v>0</v>
          </cell>
          <cell r="J404">
            <v>14.273580000000001</v>
          </cell>
        </row>
        <row r="405">
          <cell r="A405">
            <v>492020</v>
          </cell>
          <cell r="B405">
            <v>49</v>
          </cell>
          <cell r="C405">
            <v>106</v>
          </cell>
          <cell r="D405" t="str">
            <v>Exploración Comalcalco</v>
          </cell>
          <cell r="E405">
            <v>2020</v>
          </cell>
          <cell r="F405">
            <v>93.153440000000003</v>
          </cell>
          <cell r="G405">
            <v>142.29117999999997</v>
          </cell>
          <cell r="H405">
            <v>142.29117999999997</v>
          </cell>
          <cell r="I405">
            <v>0</v>
          </cell>
          <cell r="J405">
            <v>13.946910000000003</v>
          </cell>
        </row>
        <row r="406">
          <cell r="A406">
            <v>492021</v>
          </cell>
          <cell r="B406">
            <v>49</v>
          </cell>
          <cell r="C406">
            <v>106</v>
          </cell>
          <cell r="D406" t="str">
            <v>Exploración Comalcalco</v>
          </cell>
          <cell r="E406">
            <v>2021</v>
          </cell>
          <cell r="F406">
            <v>90.597429999999989</v>
          </cell>
          <cell r="G406">
            <v>138.50448</v>
          </cell>
          <cell r="H406">
            <v>138.50448</v>
          </cell>
          <cell r="I406">
            <v>0</v>
          </cell>
          <cell r="J406">
            <v>13.592970000000001</v>
          </cell>
        </row>
        <row r="407">
          <cell r="A407">
            <v>492022</v>
          </cell>
          <cell r="B407">
            <v>49</v>
          </cell>
          <cell r="C407">
            <v>106</v>
          </cell>
          <cell r="D407" t="str">
            <v>Exploración Comalcalco</v>
          </cell>
          <cell r="E407">
            <v>2022</v>
          </cell>
          <cell r="F407">
            <v>87.840060000000008</v>
          </cell>
          <cell r="G407">
            <v>133.27843999999999</v>
          </cell>
          <cell r="H407">
            <v>133.27843999999999</v>
          </cell>
          <cell r="I407">
            <v>0</v>
          </cell>
          <cell r="J407">
            <v>13.09975</v>
          </cell>
        </row>
        <row r="408">
          <cell r="A408">
            <v>492023</v>
          </cell>
          <cell r="B408">
            <v>49</v>
          </cell>
          <cell r="C408">
            <v>106</v>
          </cell>
          <cell r="D408" t="str">
            <v>Exploración Comalcalco</v>
          </cell>
          <cell r="E408">
            <v>2023</v>
          </cell>
          <cell r="F408">
            <v>88.954619999999991</v>
          </cell>
          <cell r="G408">
            <v>136.54016000000001</v>
          </cell>
          <cell r="H408">
            <v>136.54016000000001</v>
          </cell>
          <cell r="I408">
            <v>0</v>
          </cell>
          <cell r="J408">
            <v>13.506709999999998</v>
          </cell>
        </row>
        <row r="409">
          <cell r="A409">
            <v>492024</v>
          </cell>
          <cell r="B409">
            <v>49</v>
          </cell>
          <cell r="C409">
            <v>106</v>
          </cell>
          <cell r="D409" t="str">
            <v>Exploración Comalcalco</v>
          </cell>
          <cell r="E409">
            <v>2024</v>
          </cell>
          <cell r="F409">
            <v>92.587580000000003</v>
          </cell>
          <cell r="G409">
            <v>143.01760000000002</v>
          </cell>
          <cell r="H409">
            <v>143.01760000000002</v>
          </cell>
          <cell r="I409">
            <v>0</v>
          </cell>
          <cell r="J409">
            <v>14.126860000000002</v>
          </cell>
        </row>
        <row r="410">
          <cell r="A410">
            <v>492025</v>
          </cell>
          <cell r="B410">
            <v>49</v>
          </cell>
          <cell r="C410">
            <v>106</v>
          </cell>
          <cell r="D410" t="str">
            <v>Exploración Comalcalco</v>
          </cell>
          <cell r="E410">
            <v>2025</v>
          </cell>
          <cell r="F410">
            <v>93.887850000000014</v>
          </cell>
          <cell r="G410">
            <v>143.93012000000002</v>
          </cell>
          <cell r="H410">
            <v>143.93012000000002</v>
          </cell>
          <cell r="I410">
            <v>0</v>
          </cell>
          <cell r="J410">
            <v>14.125909999999999</v>
          </cell>
        </row>
        <row r="411">
          <cell r="A411">
            <v>492026</v>
          </cell>
          <cell r="B411">
            <v>49</v>
          </cell>
          <cell r="C411">
            <v>106</v>
          </cell>
          <cell r="D411" t="str">
            <v>Exploración Comalcalco</v>
          </cell>
          <cell r="E411">
            <v>2026</v>
          </cell>
          <cell r="F411">
            <v>90.544939999999983</v>
          </cell>
          <cell r="G411">
            <v>136.56552000000002</v>
          </cell>
          <cell r="H411">
            <v>136.56552000000002</v>
          </cell>
          <cell r="I411">
            <v>0</v>
          </cell>
          <cell r="J411">
            <v>13.3005</v>
          </cell>
        </row>
        <row r="412">
          <cell r="A412">
            <v>492027</v>
          </cell>
          <cell r="B412">
            <v>49</v>
          </cell>
          <cell r="C412">
            <v>106</v>
          </cell>
          <cell r="D412" t="str">
            <v>Exploración Comalcalco</v>
          </cell>
          <cell r="E412">
            <v>2027</v>
          </cell>
          <cell r="F412">
            <v>85.764139999999998</v>
          </cell>
          <cell r="G412">
            <v>130.68719999999999</v>
          </cell>
          <cell r="H412">
            <v>130.68719999999999</v>
          </cell>
          <cell r="I412">
            <v>0</v>
          </cell>
          <cell r="J412">
            <v>12.031789999999997</v>
          </cell>
        </row>
        <row r="413">
          <cell r="A413">
            <v>492028</v>
          </cell>
          <cell r="B413">
            <v>49</v>
          </cell>
          <cell r="C413">
            <v>106</v>
          </cell>
          <cell r="D413" t="str">
            <v>Exploración Comalcalco</v>
          </cell>
          <cell r="E413">
            <v>2028</v>
          </cell>
          <cell r="F413">
            <v>80.531820000000025</v>
          </cell>
          <cell r="G413">
            <v>120.61166999999999</v>
          </cell>
          <cell r="H413">
            <v>120.61166999999999</v>
          </cell>
          <cell r="I413">
            <v>0</v>
          </cell>
          <cell r="J413">
            <v>10.704050000000002</v>
          </cell>
        </row>
        <row r="414">
          <cell r="A414">
            <v>492029</v>
          </cell>
          <cell r="B414">
            <v>49</v>
          </cell>
          <cell r="C414">
            <v>106</v>
          </cell>
          <cell r="D414" t="str">
            <v>Exploración Comalcalco</v>
          </cell>
          <cell r="E414">
            <v>2029</v>
          </cell>
          <cell r="F414">
            <v>76.663069999999976</v>
          </cell>
          <cell r="G414">
            <v>110.5301</v>
          </cell>
          <cell r="H414">
            <v>110.5301</v>
          </cell>
          <cell r="I414">
            <v>0</v>
          </cell>
          <cell r="J414">
            <v>9.6028400000000005</v>
          </cell>
        </row>
        <row r="415">
          <cell r="A415">
            <v>492030</v>
          </cell>
          <cell r="B415">
            <v>49</v>
          </cell>
          <cell r="C415">
            <v>106</v>
          </cell>
          <cell r="D415" t="str">
            <v>Exploración Comalcalco</v>
          </cell>
          <cell r="E415">
            <v>2030</v>
          </cell>
          <cell r="F415">
            <v>70.923280000000005</v>
          </cell>
          <cell r="G415">
            <v>100.5984</v>
          </cell>
          <cell r="H415">
            <v>100.5984</v>
          </cell>
          <cell r="I415">
            <v>0</v>
          </cell>
          <cell r="J415">
            <v>8.6788500000000006</v>
          </cell>
        </row>
        <row r="416">
          <cell r="A416">
            <v>492031</v>
          </cell>
          <cell r="B416">
            <v>49</v>
          </cell>
          <cell r="C416">
            <v>106</v>
          </cell>
          <cell r="D416" t="str">
            <v>Exploración Comalcalco</v>
          </cell>
          <cell r="E416">
            <v>2031</v>
          </cell>
          <cell r="F416">
            <v>69.658349999999999</v>
          </cell>
          <cell r="G416">
            <v>92.949979999999996</v>
          </cell>
          <cell r="H416">
            <v>92.949979999999996</v>
          </cell>
          <cell r="I416">
            <v>0</v>
          </cell>
          <cell r="J416">
            <v>7.7972100000000006</v>
          </cell>
        </row>
        <row r="417">
          <cell r="A417">
            <v>492032</v>
          </cell>
          <cell r="B417">
            <v>49</v>
          </cell>
          <cell r="C417">
            <v>106</v>
          </cell>
          <cell r="D417" t="str">
            <v>Exploración Comalcalco</v>
          </cell>
          <cell r="E417">
            <v>2032</v>
          </cell>
          <cell r="F417">
            <v>61.921029999999995</v>
          </cell>
          <cell r="G417">
            <v>81.37951000000001</v>
          </cell>
          <cell r="H417">
            <v>81.37951000000001</v>
          </cell>
          <cell r="I417">
            <v>0</v>
          </cell>
          <cell r="J417">
            <v>6.788759999999999</v>
          </cell>
        </row>
        <row r="418">
          <cell r="A418">
            <v>492033</v>
          </cell>
          <cell r="B418">
            <v>49</v>
          </cell>
          <cell r="C418">
            <v>106</v>
          </cell>
          <cell r="D418" t="str">
            <v>Exploración Comalcalco</v>
          </cell>
          <cell r="E418">
            <v>2033</v>
          </cell>
          <cell r="F418">
            <v>55.21369</v>
          </cell>
          <cell r="G418">
            <v>71.163899999999998</v>
          </cell>
          <cell r="H418">
            <v>71.163899999999998</v>
          </cell>
          <cell r="I418">
            <v>0</v>
          </cell>
          <cell r="J418">
            <v>5.8887200000000002</v>
          </cell>
        </row>
        <row r="419">
          <cell r="A419">
            <v>492034</v>
          </cell>
          <cell r="B419">
            <v>49</v>
          </cell>
          <cell r="C419">
            <v>106</v>
          </cell>
          <cell r="D419" t="str">
            <v>Exploración Comalcalco</v>
          </cell>
          <cell r="E419">
            <v>2034</v>
          </cell>
          <cell r="F419">
            <v>47.616310000000006</v>
          </cell>
          <cell r="G419">
            <v>61.332839999999997</v>
          </cell>
          <cell r="H419">
            <v>61.332839999999997</v>
          </cell>
          <cell r="I419">
            <v>0</v>
          </cell>
          <cell r="J419">
            <v>5.0796900000000011</v>
          </cell>
        </row>
        <row r="420">
          <cell r="A420">
            <v>492035</v>
          </cell>
          <cell r="B420">
            <v>49</v>
          </cell>
          <cell r="C420">
            <v>106</v>
          </cell>
          <cell r="D420" t="str">
            <v>Exploración Comalcalco</v>
          </cell>
          <cell r="E420">
            <v>2035</v>
          </cell>
          <cell r="F420">
            <v>40.444040000000001</v>
          </cell>
          <cell r="G420">
            <v>52.645619999999994</v>
          </cell>
          <cell r="H420">
            <v>52.645619999999994</v>
          </cell>
          <cell r="I420">
            <v>0</v>
          </cell>
          <cell r="J420">
            <v>4.3733200000000005</v>
          </cell>
        </row>
        <row r="421">
          <cell r="A421">
            <v>492036</v>
          </cell>
          <cell r="B421">
            <v>49</v>
          </cell>
          <cell r="C421">
            <v>106</v>
          </cell>
          <cell r="D421" t="str">
            <v>Exploración Comalcalco</v>
          </cell>
          <cell r="E421">
            <v>2036</v>
          </cell>
          <cell r="F421">
            <v>34.814630000000001</v>
          </cell>
          <cell r="G421">
            <v>45.615729999999992</v>
          </cell>
          <cell r="H421">
            <v>45.615729999999992</v>
          </cell>
          <cell r="I421">
            <v>0</v>
          </cell>
          <cell r="J421">
            <v>3.7986200000000001</v>
          </cell>
        </row>
        <row r="422">
          <cell r="A422">
            <v>492037</v>
          </cell>
          <cell r="B422">
            <v>49</v>
          </cell>
          <cell r="C422">
            <v>106</v>
          </cell>
          <cell r="D422" t="str">
            <v>Exploración Comalcalco</v>
          </cell>
          <cell r="E422">
            <v>2037</v>
          </cell>
          <cell r="F422">
            <v>29.907720000000001</v>
          </cell>
          <cell r="G422">
            <v>40.930699999999995</v>
          </cell>
          <cell r="H422">
            <v>40.930699999999995</v>
          </cell>
          <cell r="I422">
            <v>0</v>
          </cell>
          <cell r="J422">
            <v>3.3200799999999999</v>
          </cell>
        </row>
        <row r="423">
          <cell r="A423">
            <v>492038</v>
          </cell>
          <cell r="B423">
            <v>49</v>
          </cell>
          <cell r="C423">
            <v>106</v>
          </cell>
          <cell r="D423" t="str">
            <v>Exploración Comalcalco</v>
          </cell>
          <cell r="E423">
            <v>2038</v>
          </cell>
          <cell r="F423">
            <v>25.616869999999995</v>
          </cell>
          <cell r="G423">
            <v>35.754300000000001</v>
          </cell>
          <cell r="H423">
            <v>35.754300000000001</v>
          </cell>
          <cell r="I423">
            <v>0</v>
          </cell>
          <cell r="J423">
            <v>2.9072800000000001</v>
          </cell>
        </row>
        <row r="424">
          <cell r="A424">
            <v>492039</v>
          </cell>
          <cell r="B424">
            <v>49</v>
          </cell>
          <cell r="C424">
            <v>106</v>
          </cell>
          <cell r="D424" t="str">
            <v>Exploración Comalcalco</v>
          </cell>
          <cell r="E424">
            <v>2039</v>
          </cell>
          <cell r="F424">
            <v>22.108079999999994</v>
          </cell>
          <cell r="G424">
            <v>31.146460000000001</v>
          </cell>
          <cell r="H424">
            <v>31.146460000000001</v>
          </cell>
          <cell r="I424">
            <v>0</v>
          </cell>
          <cell r="J424">
            <v>2.5526100000000005</v>
          </cell>
        </row>
        <row r="425">
          <cell r="A425">
            <v>492040</v>
          </cell>
          <cell r="B425">
            <v>49</v>
          </cell>
          <cell r="C425">
            <v>106</v>
          </cell>
          <cell r="D425" t="str">
            <v>Exploración Comalcalco</v>
          </cell>
          <cell r="E425">
            <v>2040</v>
          </cell>
          <cell r="F425">
            <v>19.225639999999999</v>
          </cell>
          <cell r="G425">
            <v>27.333970000000001</v>
          </cell>
          <cell r="H425">
            <v>27.333970000000001</v>
          </cell>
          <cell r="I425">
            <v>0</v>
          </cell>
          <cell r="J425">
            <v>2.2545699999999997</v>
          </cell>
        </row>
        <row r="426">
          <cell r="A426">
            <v>492041</v>
          </cell>
          <cell r="B426">
            <v>49</v>
          </cell>
          <cell r="C426">
            <v>106</v>
          </cell>
          <cell r="D426" t="str">
            <v>Exploración Comalcalco</v>
          </cell>
          <cell r="E426">
            <v>2041</v>
          </cell>
          <cell r="F426">
            <v>16.729429999999997</v>
          </cell>
          <cell r="G426">
            <v>24.018839999999997</v>
          </cell>
          <cell r="H426">
            <v>24.018839999999997</v>
          </cell>
          <cell r="I426">
            <v>0</v>
          </cell>
          <cell r="J426">
            <v>1.9953799999999999</v>
          </cell>
        </row>
        <row r="427">
          <cell r="A427">
            <v>492042</v>
          </cell>
          <cell r="B427">
            <v>49</v>
          </cell>
          <cell r="C427">
            <v>106</v>
          </cell>
          <cell r="D427" t="str">
            <v>Exploración Comalcalco</v>
          </cell>
          <cell r="E427">
            <v>2042</v>
          </cell>
          <cell r="F427">
            <v>14.592760000000004</v>
          </cell>
          <cell r="G427">
            <v>21.137699999999999</v>
          </cell>
          <cell r="H427">
            <v>21.137699999999999</v>
          </cell>
          <cell r="I427">
            <v>0</v>
          </cell>
          <cell r="J427">
            <v>1.7679700000000007</v>
          </cell>
        </row>
        <row r="428">
          <cell r="A428">
            <v>492043</v>
          </cell>
          <cell r="B428">
            <v>49</v>
          </cell>
          <cell r="C428">
            <v>106</v>
          </cell>
          <cell r="D428" t="str">
            <v>Exploración Comalcalco</v>
          </cell>
          <cell r="E428">
            <v>2043</v>
          </cell>
          <cell r="F428">
            <v>12.67836</v>
          </cell>
          <cell r="G428">
            <v>18.55912</v>
          </cell>
          <cell r="H428">
            <v>18.55912</v>
          </cell>
          <cell r="I428">
            <v>0</v>
          </cell>
          <cell r="J428">
            <v>1.5603200000000002</v>
          </cell>
        </row>
        <row r="429">
          <cell r="A429">
            <v>492044</v>
          </cell>
          <cell r="B429">
            <v>49</v>
          </cell>
          <cell r="C429">
            <v>106</v>
          </cell>
          <cell r="D429" t="str">
            <v>Exploración Comalcalco</v>
          </cell>
          <cell r="E429">
            <v>2044</v>
          </cell>
          <cell r="F429">
            <v>11.103310000000002</v>
          </cell>
          <cell r="G429">
            <v>16.444900000000001</v>
          </cell>
          <cell r="H429">
            <v>16.444900000000001</v>
          </cell>
          <cell r="I429">
            <v>0</v>
          </cell>
          <cell r="J429">
            <v>1.3912499999999999</v>
          </cell>
        </row>
        <row r="430">
          <cell r="A430">
            <v>492045</v>
          </cell>
          <cell r="B430">
            <v>49</v>
          </cell>
          <cell r="C430">
            <v>106</v>
          </cell>
          <cell r="D430" t="str">
            <v>Exploración Comalcalco</v>
          </cell>
          <cell r="E430">
            <v>2045</v>
          </cell>
          <cell r="F430">
            <v>9.6853899999999999</v>
          </cell>
          <cell r="G430">
            <v>14.504619999999997</v>
          </cell>
          <cell r="H430">
            <v>14.504619999999997</v>
          </cell>
          <cell r="I430">
            <v>0</v>
          </cell>
          <cell r="J430">
            <v>1.23363</v>
          </cell>
        </row>
        <row r="431">
          <cell r="A431">
            <v>492046</v>
          </cell>
          <cell r="B431">
            <v>49</v>
          </cell>
          <cell r="C431">
            <v>106</v>
          </cell>
          <cell r="D431" t="str">
            <v>Exploración Comalcalco</v>
          </cell>
          <cell r="E431">
            <v>2046</v>
          </cell>
          <cell r="F431">
            <v>8.4824600000000014</v>
          </cell>
          <cell r="G431">
            <v>12.85239</v>
          </cell>
          <cell r="H431">
            <v>12.85239</v>
          </cell>
          <cell r="I431">
            <v>0</v>
          </cell>
          <cell r="J431">
            <v>1.0990900000000001</v>
          </cell>
        </row>
        <row r="432">
          <cell r="A432">
            <v>492047</v>
          </cell>
          <cell r="B432">
            <v>49</v>
          </cell>
          <cell r="C432">
            <v>106</v>
          </cell>
          <cell r="D432" t="str">
            <v>Exploración Comalcalco</v>
          </cell>
          <cell r="E432">
            <v>2047</v>
          </cell>
          <cell r="F432">
            <v>7.4404300000000001</v>
          </cell>
          <cell r="G432">
            <v>11.378489999999999</v>
          </cell>
          <cell r="H432">
            <v>11.378489999999999</v>
          </cell>
          <cell r="I432">
            <v>0</v>
          </cell>
          <cell r="J432">
            <v>0.97800000000000009</v>
          </cell>
        </row>
        <row r="433">
          <cell r="A433">
            <v>492048</v>
          </cell>
          <cell r="B433">
            <v>49</v>
          </cell>
          <cell r="C433">
            <v>106</v>
          </cell>
          <cell r="D433" t="str">
            <v>Exploración Comalcalco</v>
          </cell>
          <cell r="E433">
            <v>2048</v>
          </cell>
          <cell r="F433">
            <v>6.5305099999999996</v>
          </cell>
          <cell r="G433">
            <v>10.049769999999999</v>
          </cell>
          <cell r="H433">
            <v>10.049769999999999</v>
          </cell>
          <cell r="I433">
            <v>0</v>
          </cell>
          <cell r="J433">
            <v>0.86777999999999988</v>
          </cell>
        </row>
        <row r="434">
          <cell r="A434">
            <v>492049</v>
          </cell>
          <cell r="B434">
            <v>49</v>
          </cell>
          <cell r="C434">
            <v>106</v>
          </cell>
          <cell r="D434" t="str">
            <v>Exploración Comalcalco</v>
          </cell>
          <cell r="E434">
            <v>2049</v>
          </cell>
          <cell r="F434">
            <v>5.7075299999999993</v>
          </cell>
          <cell r="G434">
            <v>8.8342800000000015</v>
          </cell>
          <cell r="H434">
            <v>8.8342800000000015</v>
          </cell>
          <cell r="I434">
            <v>0</v>
          </cell>
          <cell r="J434">
            <v>0.76544000000000012</v>
          </cell>
        </row>
        <row r="435">
          <cell r="A435">
            <v>492050</v>
          </cell>
          <cell r="B435">
            <v>49</v>
          </cell>
          <cell r="C435">
            <v>106</v>
          </cell>
          <cell r="D435" t="str">
            <v>Exploración Comalcalco</v>
          </cell>
          <cell r="E435">
            <v>2050</v>
          </cell>
          <cell r="F435">
            <v>4.9844099999999987</v>
          </cell>
          <cell r="G435">
            <v>7.7645</v>
          </cell>
          <cell r="H435">
            <v>7.7645</v>
          </cell>
          <cell r="I435">
            <v>0</v>
          </cell>
          <cell r="J435">
            <v>0.6739900000000002</v>
          </cell>
        </row>
        <row r="436">
          <cell r="A436">
            <v>492051</v>
          </cell>
          <cell r="B436">
            <v>49</v>
          </cell>
          <cell r="C436">
            <v>106</v>
          </cell>
          <cell r="D436" t="str">
            <v>Exploración Comalcalco</v>
          </cell>
          <cell r="E436">
            <v>2051</v>
          </cell>
          <cell r="F436">
            <v>4.3943499999999993</v>
          </cell>
          <cell r="G436">
            <v>6.8832799999999992</v>
          </cell>
          <cell r="H436">
            <v>6.8832799999999992</v>
          </cell>
          <cell r="I436">
            <v>0</v>
          </cell>
          <cell r="J436">
            <v>0.59989999999999999</v>
          </cell>
        </row>
        <row r="437">
          <cell r="A437">
            <v>492052</v>
          </cell>
          <cell r="B437">
            <v>49</v>
          </cell>
          <cell r="C437">
            <v>106</v>
          </cell>
          <cell r="D437" t="str">
            <v>Exploración Comalcalco</v>
          </cell>
          <cell r="E437">
            <v>2052</v>
          </cell>
          <cell r="F437">
            <v>3.9262200000000003</v>
          </cell>
          <cell r="G437">
            <v>6.1655299999999986</v>
          </cell>
          <cell r="H437">
            <v>6.1655299999999986</v>
          </cell>
          <cell r="I437">
            <v>0</v>
          </cell>
          <cell r="J437">
            <v>0.54052000000000011</v>
          </cell>
        </row>
        <row r="438">
          <cell r="A438">
            <v>492053</v>
          </cell>
          <cell r="B438">
            <v>49</v>
          </cell>
          <cell r="C438">
            <v>106</v>
          </cell>
          <cell r="D438" t="str">
            <v>Exploración Comalcalco</v>
          </cell>
          <cell r="E438">
            <v>2053</v>
          </cell>
          <cell r="F438">
            <v>3.4944599999999997</v>
          </cell>
          <cell r="G438">
            <v>5.5294699999999999</v>
          </cell>
          <cell r="H438">
            <v>5.5294699999999999</v>
          </cell>
          <cell r="I438">
            <v>0</v>
          </cell>
          <cell r="J438">
            <v>0.48714999999999997</v>
          </cell>
        </row>
        <row r="439">
          <cell r="A439">
            <v>492054</v>
          </cell>
          <cell r="B439">
            <v>49</v>
          </cell>
          <cell r="C439">
            <v>106</v>
          </cell>
          <cell r="D439" t="str">
            <v>Exploración Comalcalco</v>
          </cell>
          <cell r="E439">
            <v>2054</v>
          </cell>
          <cell r="F439">
            <v>3.1200699999999997</v>
          </cell>
          <cell r="G439">
            <v>4.9766999999999992</v>
          </cell>
          <cell r="H439">
            <v>4.9766999999999992</v>
          </cell>
          <cell r="I439">
            <v>0</v>
          </cell>
          <cell r="J439">
            <v>0.43983999999999995</v>
          </cell>
        </row>
        <row r="440">
          <cell r="A440">
            <v>492055</v>
          </cell>
          <cell r="B440">
            <v>49</v>
          </cell>
          <cell r="C440">
            <v>106</v>
          </cell>
          <cell r="D440" t="str">
            <v>Exploración Comalcalco</v>
          </cell>
          <cell r="E440">
            <v>2055</v>
          </cell>
          <cell r="F440">
            <v>2.7643500000000003</v>
          </cell>
          <cell r="G440">
            <v>4.42645</v>
          </cell>
          <cell r="H440">
            <v>4.42645</v>
          </cell>
          <cell r="I440">
            <v>0</v>
          </cell>
          <cell r="J440">
            <v>0.39179999999999998</v>
          </cell>
        </row>
        <row r="441">
          <cell r="A441">
            <v>492056</v>
          </cell>
          <cell r="B441">
            <v>49</v>
          </cell>
          <cell r="C441">
            <v>106</v>
          </cell>
          <cell r="D441" t="str">
            <v>Exploración Comalcalco</v>
          </cell>
          <cell r="E441">
            <v>2056</v>
          </cell>
          <cell r="F441">
            <v>2.4303400000000002</v>
          </cell>
          <cell r="G441">
            <v>3.9161800000000002</v>
          </cell>
          <cell r="H441">
            <v>3.9161800000000002</v>
          </cell>
          <cell r="I441">
            <v>0</v>
          </cell>
          <cell r="J441">
            <v>0.34714</v>
          </cell>
        </row>
        <row r="442">
          <cell r="A442">
            <v>492057</v>
          </cell>
          <cell r="B442">
            <v>49</v>
          </cell>
          <cell r="C442">
            <v>106</v>
          </cell>
          <cell r="D442" t="str">
            <v>Exploración Comalcalco</v>
          </cell>
          <cell r="E442">
            <v>2057</v>
          </cell>
          <cell r="F442">
            <v>2.0763500000000001</v>
          </cell>
          <cell r="G442">
            <v>3.3725100000000001</v>
          </cell>
          <cell r="H442">
            <v>3.3725100000000001</v>
          </cell>
          <cell r="I442">
            <v>0</v>
          </cell>
          <cell r="J442">
            <v>0.29891999999999996</v>
          </cell>
        </row>
        <row r="443">
          <cell r="A443">
            <v>492058</v>
          </cell>
          <cell r="B443">
            <v>49</v>
          </cell>
          <cell r="C443">
            <v>106</v>
          </cell>
          <cell r="D443" t="str">
            <v>Exploración Comalcalco</v>
          </cell>
          <cell r="E443">
            <v>2058</v>
          </cell>
          <cell r="F443">
            <v>1.5458699999999999</v>
          </cell>
          <cell r="G443">
            <v>2.5931700000000002</v>
          </cell>
          <cell r="H443">
            <v>2.5931700000000002</v>
          </cell>
          <cell r="I443">
            <v>0</v>
          </cell>
          <cell r="J443">
            <v>0.22794999999999993</v>
          </cell>
        </row>
        <row r="444">
          <cell r="A444">
            <v>492059</v>
          </cell>
          <cell r="B444">
            <v>49</v>
          </cell>
          <cell r="C444">
            <v>106</v>
          </cell>
          <cell r="D444" t="str">
            <v>Exploración Comalcalco</v>
          </cell>
          <cell r="E444">
            <v>2059</v>
          </cell>
          <cell r="F444">
            <v>0.7002600000000001</v>
          </cell>
          <cell r="G444">
            <v>1.3371800000000003</v>
          </cell>
          <cell r="H444">
            <v>1.3371800000000003</v>
          </cell>
          <cell r="I444">
            <v>0</v>
          </cell>
          <cell r="J444">
            <v>0.11386</v>
          </cell>
        </row>
        <row r="445">
          <cell r="A445">
            <v>502011</v>
          </cell>
          <cell r="B445">
            <v>50</v>
          </cell>
          <cell r="C445">
            <v>158</v>
          </cell>
          <cell r="D445" t="str">
            <v>Exploración Integral Crudo Ligero Marino</v>
          </cell>
          <cell r="E445">
            <v>2011</v>
          </cell>
          <cell r="F445">
            <v>0</v>
          </cell>
          <cell r="G445">
            <v>0</v>
          </cell>
          <cell r="H445">
            <v>0</v>
          </cell>
          <cell r="I445">
            <v>0</v>
          </cell>
          <cell r="J445">
            <v>0</v>
          </cell>
        </row>
        <row r="446">
          <cell r="A446">
            <v>502012</v>
          </cell>
          <cell r="B446">
            <v>50</v>
          </cell>
          <cell r="C446">
            <v>158</v>
          </cell>
          <cell r="D446" t="str">
            <v>Exploración Integral Crudo Ligero Marino</v>
          </cell>
          <cell r="E446">
            <v>2012</v>
          </cell>
          <cell r="F446">
            <v>0</v>
          </cell>
          <cell r="G446">
            <v>0</v>
          </cell>
          <cell r="H446">
            <v>0</v>
          </cell>
          <cell r="I446">
            <v>0</v>
          </cell>
          <cell r="J446">
            <v>0</v>
          </cell>
        </row>
        <row r="447">
          <cell r="A447">
            <v>502013</v>
          </cell>
          <cell r="B447">
            <v>50</v>
          </cell>
          <cell r="C447">
            <v>158</v>
          </cell>
          <cell r="D447" t="str">
            <v>Exploración Integral Crudo Ligero Marino</v>
          </cell>
          <cell r="E447">
            <v>2013</v>
          </cell>
          <cell r="F447">
            <v>0</v>
          </cell>
          <cell r="G447">
            <v>0</v>
          </cell>
          <cell r="H447">
            <v>0</v>
          </cell>
          <cell r="I447">
            <v>0</v>
          </cell>
          <cell r="J447">
            <v>0</v>
          </cell>
        </row>
        <row r="448">
          <cell r="A448">
            <v>502014</v>
          </cell>
          <cell r="B448">
            <v>50</v>
          </cell>
          <cell r="C448">
            <v>158</v>
          </cell>
          <cell r="D448" t="str">
            <v>Exploración Integral Crudo Ligero Marino</v>
          </cell>
          <cell r="E448">
            <v>2014</v>
          </cell>
          <cell r="F448">
            <v>6.1825799999999997</v>
          </cell>
          <cell r="G448">
            <v>11.2662</v>
          </cell>
          <cell r="H448">
            <v>11.2662</v>
          </cell>
          <cell r="I448">
            <v>0</v>
          </cell>
          <cell r="J448">
            <v>0.30375999999999997</v>
          </cell>
        </row>
        <row r="449">
          <cell r="A449">
            <v>502015</v>
          </cell>
          <cell r="B449">
            <v>50</v>
          </cell>
          <cell r="C449">
            <v>158</v>
          </cell>
          <cell r="D449" t="str">
            <v>Exploración Integral Crudo Ligero Marino</v>
          </cell>
          <cell r="E449">
            <v>2015</v>
          </cell>
          <cell r="F449">
            <v>30.91939</v>
          </cell>
          <cell r="G449">
            <v>58.52675</v>
          </cell>
          <cell r="H449">
            <v>58.52675</v>
          </cell>
          <cell r="I449">
            <v>0</v>
          </cell>
          <cell r="J449">
            <v>1.57538</v>
          </cell>
        </row>
        <row r="450">
          <cell r="A450">
            <v>502016</v>
          </cell>
          <cell r="B450">
            <v>50</v>
          </cell>
          <cell r="C450">
            <v>158</v>
          </cell>
          <cell r="D450" t="str">
            <v>Exploración Integral Crudo Ligero Marino</v>
          </cell>
          <cell r="E450">
            <v>2016</v>
          </cell>
          <cell r="F450">
            <v>75.827200000000005</v>
          </cell>
          <cell r="G450">
            <v>139.6703</v>
          </cell>
          <cell r="H450">
            <v>139.6703</v>
          </cell>
          <cell r="I450">
            <v>0</v>
          </cell>
          <cell r="J450">
            <v>3.6391099999999996</v>
          </cell>
        </row>
        <row r="451">
          <cell r="A451">
            <v>502017</v>
          </cell>
          <cell r="B451">
            <v>50</v>
          </cell>
          <cell r="C451">
            <v>158</v>
          </cell>
          <cell r="D451" t="str">
            <v>Exploración Integral Crudo Ligero Marino</v>
          </cell>
          <cell r="E451">
            <v>2017</v>
          </cell>
          <cell r="F451">
            <v>126.54834999999999</v>
          </cell>
          <cell r="G451">
            <v>255.50640000000001</v>
          </cell>
          <cell r="H451">
            <v>255.50640000000001</v>
          </cell>
          <cell r="I451">
            <v>0</v>
          </cell>
          <cell r="J451">
            <v>6.6087800000000003</v>
          </cell>
        </row>
        <row r="452">
          <cell r="A452">
            <v>502018</v>
          </cell>
          <cell r="B452">
            <v>50</v>
          </cell>
          <cell r="C452">
            <v>158</v>
          </cell>
          <cell r="D452" t="str">
            <v>Exploración Integral Crudo Ligero Marino</v>
          </cell>
          <cell r="E452">
            <v>2018</v>
          </cell>
          <cell r="F452">
            <v>159.42957999999999</v>
          </cell>
          <cell r="G452">
            <v>395.82820999999996</v>
          </cell>
          <cell r="H452">
            <v>395.82820999999996</v>
          </cell>
          <cell r="I452">
            <v>0</v>
          </cell>
          <cell r="J452">
            <v>10.430990000000001</v>
          </cell>
        </row>
        <row r="453">
          <cell r="A453">
            <v>502019</v>
          </cell>
          <cell r="B453">
            <v>50</v>
          </cell>
          <cell r="C453">
            <v>158</v>
          </cell>
          <cell r="D453" t="str">
            <v>Exploración Integral Crudo Ligero Marino</v>
          </cell>
          <cell r="E453">
            <v>2019</v>
          </cell>
          <cell r="F453">
            <v>181.6328</v>
          </cell>
          <cell r="G453">
            <v>458.3229</v>
          </cell>
          <cell r="H453">
            <v>458.3229</v>
          </cell>
          <cell r="I453">
            <v>0</v>
          </cell>
          <cell r="J453">
            <v>11.878099999999998</v>
          </cell>
        </row>
        <row r="454">
          <cell r="A454">
            <v>502020</v>
          </cell>
          <cell r="B454">
            <v>50</v>
          </cell>
          <cell r="C454">
            <v>158</v>
          </cell>
          <cell r="D454" t="str">
            <v>Exploración Integral Crudo Ligero Marino</v>
          </cell>
          <cell r="E454">
            <v>2020</v>
          </cell>
          <cell r="F454">
            <v>201.22434000000001</v>
          </cell>
          <cell r="G454">
            <v>492.79755</v>
          </cell>
          <cell r="H454">
            <v>492.79755</v>
          </cell>
          <cell r="I454">
            <v>0</v>
          </cell>
          <cell r="J454">
            <v>12.25426</v>
          </cell>
        </row>
        <row r="455">
          <cell r="A455">
            <v>502021</v>
          </cell>
          <cell r="B455">
            <v>50</v>
          </cell>
          <cell r="C455">
            <v>158</v>
          </cell>
          <cell r="D455" t="str">
            <v>Exploración Integral Crudo Ligero Marino</v>
          </cell>
          <cell r="E455">
            <v>2021</v>
          </cell>
          <cell r="F455">
            <v>219.24692000000002</v>
          </cell>
          <cell r="G455">
            <v>502.88396</v>
          </cell>
          <cell r="H455">
            <v>502.88396</v>
          </cell>
          <cell r="I455">
            <v>0</v>
          </cell>
          <cell r="J455">
            <v>12.523080000000002</v>
          </cell>
        </row>
        <row r="456">
          <cell r="A456">
            <v>502022</v>
          </cell>
          <cell r="B456">
            <v>50</v>
          </cell>
          <cell r="C456">
            <v>158</v>
          </cell>
          <cell r="D456" t="str">
            <v>Exploración Integral Crudo Ligero Marino</v>
          </cell>
          <cell r="E456">
            <v>2022</v>
          </cell>
          <cell r="F456">
            <v>253.97769999999997</v>
          </cell>
          <cell r="G456">
            <v>531.36586</v>
          </cell>
          <cell r="H456">
            <v>531.36586</v>
          </cell>
          <cell r="I456">
            <v>0</v>
          </cell>
          <cell r="J456">
            <v>13.384239999999998</v>
          </cell>
        </row>
        <row r="457">
          <cell r="A457">
            <v>502023</v>
          </cell>
          <cell r="B457">
            <v>50</v>
          </cell>
          <cell r="C457">
            <v>158</v>
          </cell>
          <cell r="D457" t="str">
            <v>Exploración Integral Crudo Ligero Marino</v>
          </cell>
          <cell r="E457">
            <v>2023</v>
          </cell>
          <cell r="F457">
            <v>262.68810000000002</v>
          </cell>
          <cell r="G457">
            <v>494.24739999999997</v>
          </cell>
          <cell r="H457">
            <v>494.24739999999997</v>
          </cell>
          <cell r="I457">
            <v>0</v>
          </cell>
          <cell r="J457">
            <v>12.279220000000002</v>
          </cell>
        </row>
        <row r="458">
          <cell r="A458">
            <v>502024</v>
          </cell>
          <cell r="B458">
            <v>50</v>
          </cell>
          <cell r="C458">
            <v>158</v>
          </cell>
          <cell r="D458" t="str">
            <v>Exploración Integral Crudo Ligero Marino</v>
          </cell>
          <cell r="E458">
            <v>2024</v>
          </cell>
          <cell r="F458">
            <v>252.36281999999997</v>
          </cell>
          <cell r="G458">
            <v>447.97031000000004</v>
          </cell>
          <cell r="H458">
            <v>447.97031000000004</v>
          </cell>
          <cell r="I458">
            <v>0</v>
          </cell>
          <cell r="J458">
            <v>11.06007</v>
          </cell>
        </row>
        <row r="459">
          <cell r="A459">
            <v>502025</v>
          </cell>
          <cell r="B459">
            <v>50</v>
          </cell>
          <cell r="C459">
            <v>158</v>
          </cell>
          <cell r="D459" t="str">
            <v>Exploración Integral Crudo Ligero Marino</v>
          </cell>
          <cell r="E459">
            <v>2025</v>
          </cell>
          <cell r="F459">
            <v>244.43244000000004</v>
          </cell>
          <cell r="G459">
            <v>433.58879999999999</v>
          </cell>
          <cell r="H459">
            <v>433.58879999999999</v>
          </cell>
          <cell r="I459">
            <v>0</v>
          </cell>
          <cell r="J459">
            <v>10.437519999999999</v>
          </cell>
        </row>
        <row r="460">
          <cell r="A460">
            <v>502026</v>
          </cell>
          <cell r="B460">
            <v>50</v>
          </cell>
          <cell r="C460">
            <v>158</v>
          </cell>
          <cell r="D460" t="str">
            <v>Exploración Integral Crudo Ligero Marino</v>
          </cell>
          <cell r="E460">
            <v>2026</v>
          </cell>
          <cell r="F460">
            <v>232.30010000000001</v>
          </cell>
          <cell r="G460">
            <v>417.8904</v>
          </cell>
          <cell r="H460">
            <v>417.8904</v>
          </cell>
          <cell r="I460">
            <v>0</v>
          </cell>
          <cell r="J460">
            <v>9.9267699999999994</v>
          </cell>
        </row>
        <row r="461">
          <cell r="A461">
            <v>502027</v>
          </cell>
          <cell r="B461">
            <v>50</v>
          </cell>
          <cell r="C461">
            <v>158</v>
          </cell>
          <cell r="D461" t="str">
            <v>Exploración Integral Crudo Ligero Marino</v>
          </cell>
          <cell r="E461">
            <v>2027</v>
          </cell>
          <cell r="F461">
            <v>226.75140999999999</v>
          </cell>
          <cell r="G461">
            <v>405.84840000000003</v>
          </cell>
          <cell r="H461">
            <v>405.84840000000003</v>
          </cell>
          <cell r="I461">
            <v>0</v>
          </cell>
          <cell r="J461">
            <v>9.8147300000000008</v>
          </cell>
        </row>
        <row r="462">
          <cell r="A462">
            <v>502028</v>
          </cell>
          <cell r="B462">
            <v>50</v>
          </cell>
          <cell r="C462">
            <v>158</v>
          </cell>
          <cell r="D462" t="str">
            <v>Exploración Integral Crudo Ligero Marino</v>
          </cell>
          <cell r="E462">
            <v>2028</v>
          </cell>
          <cell r="F462">
            <v>211.87099999999998</v>
          </cell>
          <cell r="G462">
            <v>386.45240000000007</v>
          </cell>
          <cell r="H462">
            <v>386.45240000000007</v>
          </cell>
          <cell r="I462">
            <v>0</v>
          </cell>
          <cell r="J462">
            <v>9.4846499999999985</v>
          </cell>
        </row>
        <row r="463">
          <cell r="A463">
            <v>502029</v>
          </cell>
          <cell r="B463">
            <v>50</v>
          </cell>
          <cell r="C463">
            <v>158</v>
          </cell>
          <cell r="D463" t="str">
            <v>Exploración Integral Crudo Ligero Marino</v>
          </cell>
          <cell r="E463">
            <v>2029</v>
          </cell>
          <cell r="F463">
            <v>193.04359000000002</v>
          </cell>
          <cell r="G463">
            <v>355.35209999999995</v>
          </cell>
          <cell r="H463">
            <v>355.35209999999995</v>
          </cell>
          <cell r="I463">
            <v>0</v>
          </cell>
          <cell r="J463">
            <v>8.6907300000000003</v>
          </cell>
        </row>
        <row r="464">
          <cell r="A464">
            <v>502030</v>
          </cell>
          <cell r="B464">
            <v>50</v>
          </cell>
          <cell r="C464">
            <v>158</v>
          </cell>
          <cell r="D464" t="str">
            <v>Exploración Integral Crudo Ligero Marino</v>
          </cell>
          <cell r="E464">
            <v>2030</v>
          </cell>
          <cell r="F464">
            <v>176.08971</v>
          </cell>
          <cell r="G464">
            <v>317.72089999999997</v>
          </cell>
          <cell r="H464">
            <v>317.72089999999997</v>
          </cell>
          <cell r="I464">
            <v>0</v>
          </cell>
          <cell r="J464">
            <v>7.7801000000000009</v>
          </cell>
        </row>
        <row r="465">
          <cell r="A465">
            <v>502031</v>
          </cell>
          <cell r="B465">
            <v>50</v>
          </cell>
          <cell r="C465">
            <v>158</v>
          </cell>
          <cell r="D465" t="str">
            <v>Exploración Integral Crudo Ligero Marino</v>
          </cell>
          <cell r="E465">
            <v>2031</v>
          </cell>
          <cell r="F465">
            <v>159.70189999999999</v>
          </cell>
          <cell r="G465">
            <v>275.404</v>
          </cell>
          <cell r="H465">
            <v>275.404</v>
          </cell>
          <cell r="I465">
            <v>0</v>
          </cell>
          <cell r="J465">
            <v>6.7343199999999994</v>
          </cell>
        </row>
        <row r="466">
          <cell r="A466">
            <v>502032</v>
          </cell>
          <cell r="B466">
            <v>50</v>
          </cell>
          <cell r="C466">
            <v>158</v>
          </cell>
          <cell r="D466" t="str">
            <v>Exploración Integral Crudo Ligero Marino</v>
          </cell>
          <cell r="E466">
            <v>2032</v>
          </cell>
          <cell r="F466">
            <v>141.96391</v>
          </cell>
          <cell r="G466">
            <v>230.65752999999998</v>
          </cell>
          <cell r="H466">
            <v>230.65752999999998</v>
          </cell>
          <cell r="I466">
            <v>0</v>
          </cell>
          <cell r="J466">
            <v>5.654910000000001</v>
          </cell>
        </row>
        <row r="467">
          <cell r="A467">
            <v>502033</v>
          </cell>
          <cell r="B467">
            <v>50</v>
          </cell>
          <cell r="C467">
            <v>158</v>
          </cell>
          <cell r="D467" t="str">
            <v>Exploración Integral Crudo Ligero Marino</v>
          </cell>
          <cell r="E467">
            <v>2033</v>
          </cell>
          <cell r="F467">
            <v>119.38536999999999</v>
          </cell>
          <cell r="G467">
            <v>191.01614000000001</v>
          </cell>
          <cell r="H467">
            <v>191.01614000000001</v>
          </cell>
          <cell r="I467">
            <v>0</v>
          </cell>
          <cell r="J467">
            <v>4.6521600000000012</v>
          </cell>
        </row>
        <row r="468">
          <cell r="A468">
            <v>502034</v>
          </cell>
          <cell r="B468">
            <v>50</v>
          </cell>
          <cell r="C468">
            <v>158</v>
          </cell>
          <cell r="D468" t="str">
            <v>Exploración Integral Crudo Ligero Marino</v>
          </cell>
          <cell r="E468">
            <v>2034</v>
          </cell>
          <cell r="F468">
            <v>102.50229999999999</v>
          </cell>
          <cell r="G468">
            <v>170.33917000000002</v>
          </cell>
          <cell r="H468">
            <v>170.33917000000002</v>
          </cell>
          <cell r="I468">
            <v>0</v>
          </cell>
          <cell r="J468">
            <v>4.0926099999999996</v>
          </cell>
        </row>
        <row r="469">
          <cell r="A469">
            <v>502035</v>
          </cell>
          <cell r="B469">
            <v>50</v>
          </cell>
          <cell r="C469">
            <v>158</v>
          </cell>
          <cell r="D469" t="str">
            <v>Exploración Integral Crudo Ligero Marino</v>
          </cell>
          <cell r="E469">
            <v>2035</v>
          </cell>
          <cell r="F469">
            <v>86.91637999999999</v>
          </cell>
          <cell r="G469">
            <v>157.22058999999996</v>
          </cell>
          <cell r="H469">
            <v>157.22058999999996</v>
          </cell>
          <cell r="I469">
            <v>0</v>
          </cell>
          <cell r="J469">
            <v>3.5745100000000001</v>
          </cell>
        </row>
        <row r="470">
          <cell r="A470">
            <v>502036</v>
          </cell>
          <cell r="B470">
            <v>50</v>
          </cell>
          <cell r="C470">
            <v>158</v>
          </cell>
          <cell r="D470" t="str">
            <v>Exploración Integral Crudo Ligero Marino</v>
          </cell>
          <cell r="E470">
            <v>2036</v>
          </cell>
          <cell r="F470">
            <v>75.153110000000012</v>
          </cell>
          <cell r="G470">
            <v>147.22595000000001</v>
          </cell>
          <cell r="H470">
            <v>147.22595000000001</v>
          </cell>
          <cell r="I470">
            <v>0</v>
          </cell>
          <cell r="J470">
            <v>3.2724199999999999</v>
          </cell>
        </row>
        <row r="471">
          <cell r="A471">
            <v>502037</v>
          </cell>
          <cell r="B471">
            <v>50</v>
          </cell>
          <cell r="C471">
            <v>158</v>
          </cell>
          <cell r="D471" t="str">
            <v>Exploración Integral Crudo Ligero Marino</v>
          </cell>
          <cell r="E471">
            <v>2037</v>
          </cell>
          <cell r="F471">
            <v>64.760710000000003</v>
          </cell>
          <cell r="G471">
            <v>123.30856999999999</v>
          </cell>
          <cell r="H471">
            <v>123.30856999999999</v>
          </cell>
          <cell r="I471">
            <v>0</v>
          </cell>
          <cell r="J471">
            <v>2.7920800000000003</v>
          </cell>
        </row>
        <row r="472">
          <cell r="A472">
            <v>502038</v>
          </cell>
          <cell r="B472">
            <v>50</v>
          </cell>
          <cell r="C472">
            <v>158</v>
          </cell>
          <cell r="D472" t="str">
            <v>Exploración Integral Crudo Ligero Marino</v>
          </cell>
          <cell r="E472">
            <v>2038</v>
          </cell>
          <cell r="F472">
            <v>52.931290000000004</v>
          </cell>
          <cell r="G472">
            <v>97.290240000000011</v>
          </cell>
          <cell r="H472">
            <v>97.290240000000011</v>
          </cell>
          <cell r="I472">
            <v>0</v>
          </cell>
          <cell r="J472">
            <v>2.2434699999999999</v>
          </cell>
        </row>
        <row r="473">
          <cell r="A473">
            <v>502039</v>
          </cell>
          <cell r="B473">
            <v>50</v>
          </cell>
          <cell r="C473">
            <v>158</v>
          </cell>
          <cell r="D473" t="str">
            <v>Exploración Integral Crudo Ligero Marino</v>
          </cell>
          <cell r="E473">
            <v>2039</v>
          </cell>
          <cell r="F473">
            <v>43.141359999999999</v>
          </cell>
          <cell r="G473">
            <v>78.192269999999979</v>
          </cell>
          <cell r="H473">
            <v>78.192269999999979</v>
          </cell>
          <cell r="I473">
            <v>0</v>
          </cell>
          <cell r="J473">
            <v>1.7853699999999999</v>
          </cell>
        </row>
        <row r="474">
          <cell r="A474">
            <v>502040</v>
          </cell>
          <cell r="B474">
            <v>50</v>
          </cell>
          <cell r="C474">
            <v>158</v>
          </cell>
          <cell r="D474" t="str">
            <v>Exploración Integral Crudo Ligero Marino</v>
          </cell>
          <cell r="E474">
            <v>2040</v>
          </cell>
          <cell r="F474">
            <v>36.020350000000008</v>
          </cell>
          <cell r="G474">
            <v>62.565100000000001</v>
          </cell>
          <cell r="H474">
            <v>62.565100000000001</v>
          </cell>
          <cell r="I474">
            <v>0</v>
          </cell>
          <cell r="J474">
            <v>1.4521799999999998</v>
          </cell>
        </row>
        <row r="475">
          <cell r="A475">
            <v>502041</v>
          </cell>
          <cell r="B475">
            <v>50</v>
          </cell>
          <cell r="C475">
            <v>158</v>
          </cell>
          <cell r="D475" t="str">
            <v>Exploración Integral Crudo Ligero Marino</v>
          </cell>
          <cell r="E475">
            <v>2041</v>
          </cell>
          <cell r="F475">
            <v>30.903000000000002</v>
          </cell>
          <cell r="G475">
            <v>50.74315</v>
          </cell>
          <cell r="H475">
            <v>50.74315</v>
          </cell>
          <cell r="I475">
            <v>0</v>
          </cell>
          <cell r="J475">
            <v>1.2059499999999999</v>
          </cell>
        </row>
        <row r="476">
          <cell r="A476">
            <v>502042</v>
          </cell>
          <cell r="B476">
            <v>50</v>
          </cell>
          <cell r="C476">
            <v>158</v>
          </cell>
          <cell r="D476" t="str">
            <v>Exploración Integral Crudo Ligero Marino</v>
          </cell>
          <cell r="E476">
            <v>2042</v>
          </cell>
          <cell r="F476">
            <v>28.283340000000003</v>
          </cell>
          <cell r="G476">
            <v>42.240470000000002</v>
          </cell>
          <cell r="H476">
            <v>42.240470000000002</v>
          </cell>
          <cell r="I476">
            <v>0</v>
          </cell>
          <cell r="J476">
            <v>1.0252600000000001</v>
          </cell>
        </row>
        <row r="477">
          <cell r="A477">
            <v>502043</v>
          </cell>
          <cell r="B477">
            <v>50</v>
          </cell>
          <cell r="C477">
            <v>158</v>
          </cell>
          <cell r="D477" t="str">
            <v>Exploración Integral Crudo Ligero Marino</v>
          </cell>
          <cell r="E477">
            <v>2043</v>
          </cell>
          <cell r="F477">
            <v>23.35322</v>
          </cell>
          <cell r="G477">
            <v>33.889959999999995</v>
          </cell>
          <cell r="H477">
            <v>33.889959999999995</v>
          </cell>
          <cell r="I477">
            <v>0</v>
          </cell>
          <cell r="J477">
            <v>0.83450999999999997</v>
          </cell>
        </row>
        <row r="478">
          <cell r="A478">
            <v>502044</v>
          </cell>
          <cell r="B478">
            <v>50</v>
          </cell>
          <cell r="C478">
            <v>158</v>
          </cell>
          <cell r="D478" t="str">
            <v>Exploración Integral Crudo Ligero Marino</v>
          </cell>
          <cell r="E478">
            <v>2044</v>
          </cell>
          <cell r="F478">
            <v>19.119750000000003</v>
          </cell>
          <cell r="G478">
            <v>27.209239999999998</v>
          </cell>
          <cell r="H478">
            <v>27.209239999999998</v>
          </cell>
          <cell r="I478">
            <v>0</v>
          </cell>
          <cell r="J478">
            <v>0.67741000000000007</v>
          </cell>
        </row>
        <row r="479">
          <cell r="A479">
            <v>502045</v>
          </cell>
          <cell r="B479">
            <v>50</v>
          </cell>
          <cell r="C479">
            <v>158</v>
          </cell>
          <cell r="D479" t="str">
            <v>Exploración Integral Crudo Ligero Marino</v>
          </cell>
          <cell r="E479">
            <v>2045</v>
          </cell>
          <cell r="F479">
            <v>15.752140000000001</v>
          </cell>
          <cell r="G479">
            <v>22.134400000000003</v>
          </cell>
          <cell r="H479">
            <v>22.134400000000003</v>
          </cell>
          <cell r="I479">
            <v>0</v>
          </cell>
          <cell r="J479">
            <v>0.55640000000000001</v>
          </cell>
        </row>
        <row r="480">
          <cell r="A480">
            <v>502046</v>
          </cell>
          <cell r="B480">
            <v>50</v>
          </cell>
          <cell r="C480">
            <v>158</v>
          </cell>
          <cell r="D480" t="str">
            <v>Exploración Integral Crudo Ligero Marino</v>
          </cell>
          <cell r="E480">
            <v>2046</v>
          </cell>
          <cell r="F480">
            <v>13.057449999999999</v>
          </cell>
          <cell r="G480">
            <v>18.125730000000001</v>
          </cell>
          <cell r="H480">
            <v>18.125730000000001</v>
          </cell>
          <cell r="I480">
            <v>0</v>
          </cell>
          <cell r="J480">
            <v>0.45924999999999994</v>
          </cell>
        </row>
        <row r="481">
          <cell r="A481">
            <v>502047</v>
          </cell>
          <cell r="B481">
            <v>50</v>
          </cell>
          <cell r="C481">
            <v>158</v>
          </cell>
          <cell r="D481" t="str">
            <v>Exploración Integral Crudo Ligero Marino</v>
          </cell>
          <cell r="E481">
            <v>2047</v>
          </cell>
          <cell r="F481">
            <v>11.075849999999999</v>
          </cell>
          <cell r="G481">
            <v>14.97181</v>
          </cell>
          <cell r="H481">
            <v>14.97181</v>
          </cell>
          <cell r="I481">
            <v>0</v>
          </cell>
          <cell r="J481">
            <v>0.37808999999999998</v>
          </cell>
        </row>
        <row r="482">
          <cell r="A482">
            <v>502048</v>
          </cell>
          <cell r="B482">
            <v>50</v>
          </cell>
          <cell r="C482">
            <v>158</v>
          </cell>
          <cell r="D482" t="str">
            <v>Exploración Integral Crudo Ligero Marino</v>
          </cell>
          <cell r="E482">
            <v>2048</v>
          </cell>
          <cell r="F482">
            <v>9.1240799999999993</v>
          </cell>
          <cell r="G482">
            <v>12.145349999999999</v>
          </cell>
          <cell r="H482">
            <v>12.145349999999999</v>
          </cell>
          <cell r="I482">
            <v>0</v>
          </cell>
          <cell r="J482">
            <v>0.30820999999999998</v>
          </cell>
        </row>
        <row r="483">
          <cell r="A483">
            <v>502049</v>
          </cell>
          <cell r="B483">
            <v>50</v>
          </cell>
          <cell r="C483">
            <v>158</v>
          </cell>
          <cell r="D483" t="str">
            <v>Exploración Integral Crudo Ligero Marino</v>
          </cell>
          <cell r="E483">
            <v>2049</v>
          </cell>
          <cell r="F483">
            <v>7.5230600000000001</v>
          </cell>
          <cell r="G483">
            <v>9.9609799999999993</v>
          </cell>
          <cell r="H483">
            <v>9.9609799999999993</v>
          </cell>
          <cell r="I483">
            <v>0</v>
          </cell>
          <cell r="J483">
            <v>0.25372</v>
          </cell>
        </row>
        <row r="484">
          <cell r="A484">
            <v>502050</v>
          </cell>
          <cell r="B484">
            <v>50</v>
          </cell>
          <cell r="C484">
            <v>158</v>
          </cell>
          <cell r="D484" t="str">
            <v>Exploración Integral Crudo Ligero Marino</v>
          </cell>
          <cell r="E484">
            <v>2050</v>
          </cell>
          <cell r="F484">
            <v>6.2795300000000003</v>
          </cell>
          <cell r="G484">
            <v>8.2233999999999998</v>
          </cell>
          <cell r="H484">
            <v>8.2233999999999998</v>
          </cell>
          <cell r="I484">
            <v>0</v>
          </cell>
          <cell r="J484">
            <v>0.21031</v>
          </cell>
        </row>
        <row r="485">
          <cell r="A485">
            <v>502051</v>
          </cell>
          <cell r="B485">
            <v>50</v>
          </cell>
          <cell r="C485">
            <v>158</v>
          </cell>
          <cell r="D485" t="str">
            <v>Exploración Integral Crudo Ligero Marino</v>
          </cell>
          <cell r="E485">
            <v>2051</v>
          </cell>
          <cell r="F485">
            <v>5.2037900000000006</v>
          </cell>
          <cell r="G485">
            <v>6.7734499999999995</v>
          </cell>
          <cell r="H485">
            <v>6.7734499999999995</v>
          </cell>
          <cell r="I485">
            <v>0</v>
          </cell>
          <cell r="J485">
            <v>0.17399000000000001</v>
          </cell>
        </row>
        <row r="486">
          <cell r="A486">
            <v>502052</v>
          </cell>
          <cell r="B486">
            <v>50</v>
          </cell>
          <cell r="C486">
            <v>158</v>
          </cell>
          <cell r="D486" t="str">
            <v>Exploración Integral Crudo Ligero Marino</v>
          </cell>
          <cell r="E486">
            <v>2052</v>
          </cell>
          <cell r="F486">
            <v>5.1905099999999997</v>
          </cell>
          <cell r="G486">
            <v>6.0216599999999998</v>
          </cell>
          <cell r="H486">
            <v>6.0216599999999998</v>
          </cell>
          <cell r="I486">
            <v>0</v>
          </cell>
          <cell r="J486">
            <v>0.15562999999999999</v>
          </cell>
        </row>
        <row r="487">
          <cell r="A487">
            <v>502053</v>
          </cell>
          <cell r="B487">
            <v>50</v>
          </cell>
          <cell r="C487">
            <v>158</v>
          </cell>
          <cell r="D487" t="str">
            <v>Exploración Integral Crudo Ligero Marino</v>
          </cell>
          <cell r="E487">
            <v>2053</v>
          </cell>
          <cell r="F487">
            <v>4.3431199999999999</v>
          </cell>
          <cell r="G487">
            <v>5.008420000000001</v>
          </cell>
          <cell r="H487">
            <v>5.008420000000001</v>
          </cell>
          <cell r="I487">
            <v>0</v>
          </cell>
          <cell r="J487">
            <v>0.12965999999999997</v>
          </cell>
        </row>
        <row r="488">
          <cell r="A488">
            <v>502054</v>
          </cell>
          <cell r="B488">
            <v>50</v>
          </cell>
          <cell r="C488">
            <v>158</v>
          </cell>
          <cell r="D488" t="str">
            <v>Exploración Integral Crudo Ligero Marino</v>
          </cell>
          <cell r="E488">
            <v>2054</v>
          </cell>
          <cell r="F488">
            <v>3.5683199999999999</v>
          </cell>
          <cell r="G488">
            <v>4.1239500000000007</v>
          </cell>
          <cell r="H488">
            <v>4.1239500000000007</v>
          </cell>
          <cell r="I488">
            <v>0</v>
          </cell>
          <cell r="J488">
            <v>0.10691000000000001</v>
          </cell>
        </row>
        <row r="489">
          <cell r="A489">
            <v>502055</v>
          </cell>
          <cell r="B489">
            <v>50</v>
          </cell>
          <cell r="C489">
            <v>158</v>
          </cell>
          <cell r="D489" t="str">
            <v>Exploración Integral Crudo Ligero Marino</v>
          </cell>
          <cell r="E489">
            <v>2055</v>
          </cell>
          <cell r="F489">
            <v>2.93648</v>
          </cell>
          <cell r="G489">
            <v>3.4101899999999996</v>
          </cell>
          <cell r="H489">
            <v>3.4101899999999996</v>
          </cell>
          <cell r="I489">
            <v>0</v>
          </cell>
          <cell r="J489">
            <v>8.8530000000000011E-2</v>
          </cell>
        </row>
        <row r="490">
          <cell r="A490">
            <v>502056</v>
          </cell>
          <cell r="B490">
            <v>50</v>
          </cell>
          <cell r="C490">
            <v>158</v>
          </cell>
          <cell r="D490" t="str">
            <v>Exploración Integral Crudo Ligero Marino</v>
          </cell>
          <cell r="E490">
            <v>2056</v>
          </cell>
          <cell r="F490">
            <v>2.3678699999999999</v>
          </cell>
          <cell r="G490">
            <v>2.7814899999999998</v>
          </cell>
          <cell r="H490">
            <v>2.7814899999999998</v>
          </cell>
          <cell r="I490">
            <v>0</v>
          </cell>
          <cell r="J490">
            <v>7.2299999999999989E-2</v>
          </cell>
        </row>
        <row r="491">
          <cell r="A491">
            <v>502057</v>
          </cell>
          <cell r="B491">
            <v>50</v>
          </cell>
          <cell r="C491">
            <v>158</v>
          </cell>
          <cell r="D491" t="str">
            <v>Exploración Integral Crudo Ligero Marino</v>
          </cell>
          <cell r="E491">
            <v>2057</v>
          </cell>
          <cell r="F491">
            <v>1.8995800000000003</v>
          </cell>
          <cell r="G491">
            <v>2.2513800000000002</v>
          </cell>
          <cell r="H491">
            <v>2.2513800000000002</v>
          </cell>
          <cell r="I491">
            <v>0</v>
          </cell>
          <cell r="J491">
            <v>5.865999999999999E-2</v>
          </cell>
        </row>
        <row r="492">
          <cell r="A492">
            <v>502058</v>
          </cell>
          <cell r="B492">
            <v>50</v>
          </cell>
          <cell r="C492">
            <v>158</v>
          </cell>
          <cell r="D492" t="str">
            <v>Exploración Integral Crudo Ligero Marino</v>
          </cell>
          <cell r="E492">
            <v>2058</v>
          </cell>
          <cell r="F492">
            <v>1.4298299999999999</v>
          </cell>
          <cell r="G492">
            <v>1.7253800000000001</v>
          </cell>
          <cell r="H492">
            <v>1.7253800000000001</v>
          </cell>
          <cell r="I492">
            <v>0</v>
          </cell>
          <cell r="J492">
            <v>4.514E-2</v>
          </cell>
        </row>
        <row r="493">
          <cell r="A493">
            <v>502059</v>
          </cell>
          <cell r="B493">
            <v>50</v>
          </cell>
          <cell r="C493">
            <v>158</v>
          </cell>
          <cell r="D493" t="str">
            <v>Exploración Integral Crudo Ligero Marino</v>
          </cell>
          <cell r="E493">
            <v>2059</v>
          </cell>
          <cell r="F493">
            <v>0.91997000000000007</v>
          </cell>
          <cell r="G493">
            <v>1.1092299999999999</v>
          </cell>
          <cell r="H493">
            <v>1.1092299999999999</v>
          </cell>
          <cell r="I493">
            <v>0</v>
          </cell>
          <cell r="J493">
            <v>2.886E-2</v>
          </cell>
        </row>
        <row r="494">
          <cell r="A494">
            <v>512011</v>
          </cell>
          <cell r="B494">
            <v>51</v>
          </cell>
          <cell r="C494">
            <v>162.5</v>
          </cell>
          <cell r="D494" t="str">
            <v>Exploración Integral Macuspana</v>
          </cell>
          <cell r="E494">
            <v>2011</v>
          </cell>
          <cell r="F494">
            <v>0</v>
          </cell>
          <cell r="G494">
            <v>0</v>
          </cell>
          <cell r="H494">
            <v>0</v>
          </cell>
          <cell r="I494">
            <v>0</v>
          </cell>
          <cell r="J494">
            <v>0</v>
          </cell>
        </row>
        <row r="495">
          <cell r="A495">
            <v>512012</v>
          </cell>
          <cell r="B495">
            <v>51</v>
          </cell>
          <cell r="C495">
            <v>162.5</v>
          </cell>
          <cell r="D495" t="str">
            <v>Exploración Integral Macuspana</v>
          </cell>
          <cell r="E495">
            <v>2012</v>
          </cell>
          <cell r="F495">
            <v>0</v>
          </cell>
          <cell r="G495">
            <v>0</v>
          </cell>
          <cell r="H495">
            <v>0</v>
          </cell>
          <cell r="I495">
            <v>0</v>
          </cell>
          <cell r="J495">
            <v>0</v>
          </cell>
        </row>
        <row r="496">
          <cell r="A496">
            <v>512013</v>
          </cell>
          <cell r="B496">
            <v>51</v>
          </cell>
          <cell r="C496">
            <v>162.5</v>
          </cell>
          <cell r="D496" t="str">
            <v>Exploración Integral Macuspana</v>
          </cell>
          <cell r="E496">
            <v>2013</v>
          </cell>
          <cell r="F496">
            <v>1.81863</v>
          </cell>
          <cell r="G496">
            <v>3.6191599999999999</v>
          </cell>
          <cell r="H496">
            <v>0</v>
          </cell>
          <cell r="I496">
            <v>3.6191599999999999</v>
          </cell>
          <cell r="J496">
            <v>0.37062</v>
          </cell>
        </row>
        <row r="497">
          <cell r="A497">
            <v>512014</v>
          </cell>
          <cell r="B497">
            <v>51</v>
          </cell>
          <cell r="C497">
            <v>162.5</v>
          </cell>
          <cell r="D497" t="str">
            <v>Exploración Integral Macuspana</v>
          </cell>
          <cell r="E497">
            <v>2014</v>
          </cell>
          <cell r="F497">
            <v>4.0495599999999996</v>
          </cell>
          <cell r="G497">
            <v>8.0096500000000006</v>
          </cell>
          <cell r="H497">
            <v>0</v>
          </cell>
          <cell r="I497">
            <v>8.0096500000000006</v>
          </cell>
          <cell r="J497">
            <v>0.82021999999999995</v>
          </cell>
        </row>
        <row r="498">
          <cell r="A498">
            <v>512015</v>
          </cell>
          <cell r="B498">
            <v>51</v>
          </cell>
          <cell r="C498">
            <v>162.5</v>
          </cell>
          <cell r="D498" t="str">
            <v>Exploración Integral Macuspana</v>
          </cell>
          <cell r="E498">
            <v>2015</v>
          </cell>
          <cell r="F498">
            <v>5.7379100000000003</v>
          </cell>
          <cell r="G498">
            <v>12.005599999999999</v>
          </cell>
          <cell r="H498">
            <v>0</v>
          </cell>
          <cell r="I498">
            <v>12.005599999999999</v>
          </cell>
          <cell r="J498">
            <v>1.22943</v>
          </cell>
        </row>
        <row r="499">
          <cell r="A499">
            <v>512016</v>
          </cell>
          <cell r="B499">
            <v>51</v>
          </cell>
          <cell r="C499">
            <v>162.5</v>
          </cell>
          <cell r="D499" t="str">
            <v>Exploración Integral Macuspana</v>
          </cell>
          <cell r="E499">
            <v>2016</v>
          </cell>
          <cell r="F499">
            <v>10.0748</v>
          </cell>
          <cell r="G499">
            <v>22.258099999999999</v>
          </cell>
          <cell r="H499">
            <v>0</v>
          </cell>
          <cell r="I499">
            <v>22.258099999999999</v>
          </cell>
          <cell r="J499">
            <v>2.2793299999999999</v>
          </cell>
        </row>
        <row r="500">
          <cell r="A500">
            <v>512017</v>
          </cell>
          <cell r="B500">
            <v>51</v>
          </cell>
          <cell r="C500">
            <v>162.5</v>
          </cell>
          <cell r="D500" t="str">
            <v>Exploración Integral Macuspana</v>
          </cell>
          <cell r="E500">
            <v>2017</v>
          </cell>
          <cell r="F500">
            <v>13.577669999999999</v>
          </cell>
          <cell r="G500">
            <v>29.807280000000002</v>
          </cell>
          <cell r="H500">
            <v>0</v>
          </cell>
          <cell r="I500">
            <v>29.807280000000002</v>
          </cell>
          <cell r="J500">
            <v>3.0524</v>
          </cell>
        </row>
        <row r="501">
          <cell r="A501">
            <v>512018</v>
          </cell>
          <cell r="B501">
            <v>51</v>
          </cell>
          <cell r="C501">
            <v>162.5</v>
          </cell>
          <cell r="D501" t="str">
            <v>Exploración Integral Macuspana</v>
          </cell>
          <cell r="E501">
            <v>2018</v>
          </cell>
          <cell r="F501">
            <v>18.77121</v>
          </cell>
          <cell r="G501">
            <v>40.608499999999999</v>
          </cell>
          <cell r="H501">
            <v>0</v>
          </cell>
          <cell r="I501">
            <v>40.608499999999999</v>
          </cell>
          <cell r="J501">
            <v>4.19442</v>
          </cell>
        </row>
        <row r="502">
          <cell r="A502">
            <v>512019</v>
          </cell>
          <cell r="B502">
            <v>51</v>
          </cell>
          <cell r="C502">
            <v>162.5</v>
          </cell>
          <cell r="D502" t="str">
            <v>Exploración Integral Macuspana</v>
          </cell>
          <cell r="E502">
            <v>2019</v>
          </cell>
          <cell r="F502">
            <v>26.00273</v>
          </cell>
          <cell r="G502">
            <v>58.06006</v>
          </cell>
          <cell r="H502">
            <v>0</v>
          </cell>
          <cell r="I502">
            <v>58.06006</v>
          </cell>
          <cell r="J502">
            <v>6.1526900000000007</v>
          </cell>
        </row>
        <row r="503">
          <cell r="A503">
            <v>512020</v>
          </cell>
          <cell r="B503">
            <v>51</v>
          </cell>
          <cell r="C503">
            <v>162.5</v>
          </cell>
          <cell r="D503" t="str">
            <v>Exploración Integral Macuspana</v>
          </cell>
          <cell r="E503">
            <v>2020</v>
          </cell>
          <cell r="F503">
            <v>32.378579999999999</v>
          </cell>
          <cell r="G503">
            <v>74.733370000000008</v>
          </cell>
          <cell r="H503">
            <v>0</v>
          </cell>
          <cell r="I503">
            <v>74.733370000000008</v>
          </cell>
          <cell r="J503">
            <v>8.1208400000000012</v>
          </cell>
        </row>
        <row r="504">
          <cell r="A504">
            <v>512021</v>
          </cell>
          <cell r="B504">
            <v>51</v>
          </cell>
          <cell r="C504">
            <v>162.5</v>
          </cell>
          <cell r="D504" t="str">
            <v>Exploración Integral Macuspana</v>
          </cell>
          <cell r="E504">
            <v>2021</v>
          </cell>
          <cell r="F504">
            <v>34.743189999999998</v>
          </cell>
          <cell r="G504">
            <v>81.731700000000004</v>
          </cell>
          <cell r="H504">
            <v>0</v>
          </cell>
          <cell r="I504">
            <v>81.731700000000004</v>
          </cell>
          <cell r="J504">
            <v>8.984020000000001</v>
          </cell>
        </row>
        <row r="505">
          <cell r="A505">
            <v>512022</v>
          </cell>
          <cell r="B505">
            <v>51</v>
          </cell>
          <cell r="C505">
            <v>162.5</v>
          </cell>
          <cell r="D505" t="str">
            <v>Exploración Integral Macuspana</v>
          </cell>
          <cell r="E505">
            <v>2022</v>
          </cell>
          <cell r="F505">
            <v>35.975860000000004</v>
          </cell>
          <cell r="G505">
            <v>82.277299999999997</v>
          </cell>
          <cell r="H505">
            <v>0</v>
          </cell>
          <cell r="I505">
            <v>82.277299999999997</v>
          </cell>
          <cell r="J505">
            <v>9.0635100000000008</v>
          </cell>
        </row>
        <row r="506">
          <cell r="A506">
            <v>512023</v>
          </cell>
          <cell r="B506">
            <v>51</v>
          </cell>
          <cell r="C506">
            <v>162.5</v>
          </cell>
          <cell r="D506" t="str">
            <v>Exploración Integral Macuspana</v>
          </cell>
          <cell r="E506">
            <v>2023</v>
          </cell>
          <cell r="F506">
            <v>37.541559999999997</v>
          </cell>
          <cell r="G506">
            <v>82.931300000000007</v>
          </cell>
          <cell r="H506">
            <v>0</v>
          </cell>
          <cell r="I506">
            <v>82.931300000000007</v>
          </cell>
          <cell r="J506">
            <v>9.081570000000001</v>
          </cell>
        </row>
        <row r="507">
          <cell r="A507">
            <v>512024</v>
          </cell>
          <cell r="B507">
            <v>51</v>
          </cell>
          <cell r="C507">
            <v>162.5</v>
          </cell>
          <cell r="D507" t="str">
            <v>Exploración Integral Macuspana</v>
          </cell>
          <cell r="E507">
            <v>2024</v>
          </cell>
          <cell r="F507">
            <v>34.691780000000001</v>
          </cell>
          <cell r="G507">
            <v>77.303399999999996</v>
          </cell>
          <cell r="H507">
            <v>0</v>
          </cell>
          <cell r="I507">
            <v>77.303399999999996</v>
          </cell>
          <cell r="J507">
            <v>8.4289900000000006</v>
          </cell>
        </row>
        <row r="508">
          <cell r="A508">
            <v>512025</v>
          </cell>
          <cell r="B508">
            <v>51</v>
          </cell>
          <cell r="C508">
            <v>162.5</v>
          </cell>
          <cell r="D508" t="str">
            <v>Exploración Integral Macuspana</v>
          </cell>
          <cell r="E508">
            <v>2025</v>
          </cell>
          <cell r="F508">
            <v>31.650010000000002</v>
          </cell>
          <cell r="G508">
            <v>85.238349999999983</v>
          </cell>
          <cell r="H508">
            <v>0</v>
          </cell>
          <cell r="I508">
            <v>85.238349999999983</v>
          </cell>
          <cell r="J508">
            <v>8.2150400000000001</v>
          </cell>
        </row>
        <row r="509">
          <cell r="A509">
            <v>512026</v>
          </cell>
          <cell r="B509">
            <v>51</v>
          </cell>
          <cell r="C509">
            <v>162.5</v>
          </cell>
          <cell r="D509" t="str">
            <v>Exploración Integral Macuspana</v>
          </cell>
          <cell r="E509">
            <v>2026</v>
          </cell>
          <cell r="F509">
            <v>30.187970000000004</v>
          </cell>
          <cell r="G509">
            <v>112.3199</v>
          </cell>
          <cell r="H509">
            <v>0</v>
          </cell>
          <cell r="I509">
            <v>112.3199</v>
          </cell>
          <cell r="J509">
            <v>9.2668500000000016</v>
          </cell>
        </row>
        <row r="510">
          <cell r="A510">
            <v>512027</v>
          </cell>
          <cell r="B510">
            <v>51</v>
          </cell>
          <cell r="C510">
            <v>162.5</v>
          </cell>
          <cell r="D510" t="str">
            <v>Exploración Integral Macuspana</v>
          </cell>
          <cell r="E510">
            <v>2027</v>
          </cell>
          <cell r="F510">
            <v>31.2226</v>
          </cell>
          <cell r="G510">
            <v>128.68449999999999</v>
          </cell>
          <cell r="H510">
            <v>0</v>
          </cell>
          <cell r="I510">
            <v>128.68449999999999</v>
          </cell>
          <cell r="J510">
            <v>10.524960000000002</v>
          </cell>
        </row>
        <row r="511">
          <cell r="A511">
            <v>512028</v>
          </cell>
          <cell r="B511">
            <v>51</v>
          </cell>
          <cell r="C511">
            <v>162.5</v>
          </cell>
          <cell r="D511" t="str">
            <v>Exploración Integral Macuspana</v>
          </cell>
          <cell r="E511">
            <v>2028</v>
          </cell>
          <cell r="F511">
            <v>31.745639999999995</v>
          </cell>
          <cell r="G511">
            <v>136.53772000000001</v>
          </cell>
          <cell r="H511">
            <v>0</v>
          </cell>
          <cell r="I511">
            <v>136.53772000000001</v>
          </cell>
          <cell r="J511">
            <v>11.88143</v>
          </cell>
        </row>
        <row r="512">
          <cell r="A512">
            <v>512029</v>
          </cell>
          <cell r="B512">
            <v>51</v>
          </cell>
          <cell r="C512">
            <v>162.5</v>
          </cell>
          <cell r="D512" t="str">
            <v>Exploración Integral Macuspana</v>
          </cell>
          <cell r="E512">
            <v>2029</v>
          </cell>
          <cell r="F512">
            <v>30.230110000000003</v>
          </cell>
          <cell r="G512">
            <v>145.47121999999999</v>
          </cell>
          <cell r="H512">
            <v>0</v>
          </cell>
          <cell r="I512">
            <v>145.47121999999999</v>
          </cell>
          <cell r="J512">
            <v>13.732239999999999</v>
          </cell>
        </row>
        <row r="513">
          <cell r="A513">
            <v>512030</v>
          </cell>
          <cell r="B513">
            <v>51</v>
          </cell>
          <cell r="C513">
            <v>162.5</v>
          </cell>
          <cell r="D513" t="str">
            <v>Exploración Integral Macuspana</v>
          </cell>
          <cell r="E513">
            <v>2030</v>
          </cell>
          <cell r="F513">
            <v>28.185349999999996</v>
          </cell>
          <cell r="G513">
            <v>143.63926000000001</v>
          </cell>
          <cell r="H513">
            <v>0</v>
          </cell>
          <cell r="I513">
            <v>143.63926000000001</v>
          </cell>
          <cell r="J513">
            <v>14.2118</v>
          </cell>
        </row>
        <row r="514">
          <cell r="A514">
            <v>512031</v>
          </cell>
          <cell r="B514">
            <v>51</v>
          </cell>
          <cell r="C514">
            <v>162.5</v>
          </cell>
          <cell r="D514" t="str">
            <v>Exploración Integral Macuspana</v>
          </cell>
          <cell r="E514">
            <v>2031</v>
          </cell>
          <cell r="F514">
            <v>24.808639999999997</v>
          </cell>
          <cell r="G514">
            <v>132.32903999999999</v>
          </cell>
          <cell r="H514">
            <v>0</v>
          </cell>
          <cell r="I514">
            <v>132.32903999999999</v>
          </cell>
          <cell r="J514">
            <v>13.375579999999999</v>
          </cell>
        </row>
        <row r="515">
          <cell r="A515">
            <v>512032</v>
          </cell>
          <cell r="B515">
            <v>51</v>
          </cell>
          <cell r="C515">
            <v>162.5</v>
          </cell>
          <cell r="D515" t="str">
            <v>Exploración Integral Macuspana</v>
          </cell>
          <cell r="E515">
            <v>2032</v>
          </cell>
          <cell r="F515">
            <v>20.707310000000003</v>
          </cell>
          <cell r="G515">
            <v>115.41769000000001</v>
          </cell>
          <cell r="H515">
            <v>0</v>
          </cell>
          <cell r="I515">
            <v>115.41769000000001</v>
          </cell>
          <cell r="J515">
            <v>11.698690000000001</v>
          </cell>
        </row>
        <row r="516">
          <cell r="A516">
            <v>512033</v>
          </cell>
          <cell r="B516">
            <v>51</v>
          </cell>
          <cell r="C516">
            <v>162.5</v>
          </cell>
          <cell r="D516" t="str">
            <v>Exploración Integral Macuspana</v>
          </cell>
          <cell r="E516">
            <v>2033</v>
          </cell>
          <cell r="F516">
            <v>17.11224</v>
          </cell>
          <cell r="G516">
            <v>100.08844000000001</v>
          </cell>
          <cell r="H516">
            <v>0</v>
          </cell>
          <cell r="I516">
            <v>100.08844000000001</v>
          </cell>
          <cell r="J516">
            <v>10.1242</v>
          </cell>
        </row>
        <row r="517">
          <cell r="A517">
            <v>512034</v>
          </cell>
          <cell r="B517">
            <v>51</v>
          </cell>
          <cell r="C517">
            <v>162.5</v>
          </cell>
          <cell r="D517" t="str">
            <v>Exploración Integral Macuspana</v>
          </cell>
          <cell r="E517">
            <v>2034</v>
          </cell>
          <cell r="F517">
            <v>14.301960000000001</v>
          </cell>
          <cell r="G517">
            <v>88.485590000000002</v>
          </cell>
          <cell r="H517">
            <v>0</v>
          </cell>
          <cell r="I517">
            <v>88.485590000000002</v>
          </cell>
          <cell r="J517">
            <v>8.9832500000000017</v>
          </cell>
        </row>
        <row r="518">
          <cell r="A518">
            <v>512035</v>
          </cell>
          <cell r="B518">
            <v>51</v>
          </cell>
          <cell r="C518">
            <v>162.5</v>
          </cell>
          <cell r="D518" t="str">
            <v>Exploración Integral Macuspana</v>
          </cell>
          <cell r="E518">
            <v>2035</v>
          </cell>
          <cell r="F518">
            <v>12.430580000000001</v>
          </cell>
          <cell r="G518">
            <v>82.493740000000003</v>
          </cell>
          <cell r="H518">
            <v>0</v>
          </cell>
          <cell r="I518">
            <v>82.493740000000003</v>
          </cell>
          <cell r="J518">
            <v>8.2617599999999989</v>
          </cell>
        </row>
        <row r="519">
          <cell r="A519">
            <v>512036</v>
          </cell>
          <cell r="B519">
            <v>51</v>
          </cell>
          <cell r="C519">
            <v>162.5</v>
          </cell>
          <cell r="D519" t="str">
            <v>Exploración Integral Macuspana</v>
          </cell>
          <cell r="E519">
            <v>2036</v>
          </cell>
          <cell r="F519">
            <v>10.77065</v>
          </cell>
          <cell r="G519">
            <v>76.54083</v>
          </cell>
          <cell r="H519">
            <v>0</v>
          </cell>
          <cell r="I519">
            <v>76.54083</v>
          </cell>
          <cell r="J519">
            <v>7.5200199999999988</v>
          </cell>
        </row>
        <row r="520">
          <cell r="A520">
            <v>512037</v>
          </cell>
          <cell r="B520">
            <v>51</v>
          </cell>
          <cell r="C520">
            <v>162.5</v>
          </cell>
          <cell r="D520" t="str">
            <v>Exploración Integral Macuspana</v>
          </cell>
          <cell r="E520">
            <v>2037</v>
          </cell>
          <cell r="F520">
            <v>9.0001599999999993</v>
          </cell>
          <cell r="G520">
            <v>67.831879999999998</v>
          </cell>
          <cell r="H520">
            <v>0</v>
          </cell>
          <cell r="I520">
            <v>67.831879999999998</v>
          </cell>
          <cell r="J520">
            <v>6.4762599999999999</v>
          </cell>
        </row>
        <row r="521">
          <cell r="A521">
            <v>512038</v>
          </cell>
          <cell r="B521">
            <v>51</v>
          </cell>
          <cell r="C521">
            <v>162.5</v>
          </cell>
          <cell r="D521" t="str">
            <v>Exploración Integral Macuspana</v>
          </cell>
          <cell r="E521">
            <v>2038</v>
          </cell>
          <cell r="F521">
            <v>7.5191800000000013</v>
          </cell>
          <cell r="G521">
            <v>61.250590000000003</v>
          </cell>
          <cell r="H521">
            <v>0</v>
          </cell>
          <cell r="I521">
            <v>61.250590000000003</v>
          </cell>
          <cell r="J521">
            <v>5.7098300000000002</v>
          </cell>
        </row>
        <row r="522">
          <cell r="A522">
            <v>512039</v>
          </cell>
          <cell r="B522">
            <v>51</v>
          </cell>
          <cell r="C522">
            <v>162.5</v>
          </cell>
          <cell r="D522" t="str">
            <v>Exploración Integral Macuspana</v>
          </cell>
          <cell r="E522">
            <v>2039</v>
          </cell>
          <cell r="F522">
            <v>6.2304799999999991</v>
          </cell>
          <cell r="G522">
            <v>51.685359999999996</v>
          </cell>
          <cell r="H522">
            <v>0</v>
          </cell>
          <cell r="I522">
            <v>51.685359999999996</v>
          </cell>
          <cell r="J522">
            <v>4.80159</v>
          </cell>
        </row>
        <row r="523">
          <cell r="A523">
            <v>512040</v>
          </cell>
          <cell r="B523">
            <v>51</v>
          </cell>
          <cell r="C523">
            <v>162.5</v>
          </cell>
          <cell r="D523" t="str">
            <v>Exploración Integral Macuspana</v>
          </cell>
          <cell r="E523">
            <v>2040</v>
          </cell>
          <cell r="F523">
            <v>5.3686199999999999</v>
          </cell>
          <cell r="G523">
            <v>44.074799999999996</v>
          </cell>
          <cell r="H523">
            <v>0</v>
          </cell>
          <cell r="I523">
            <v>44.074799999999996</v>
          </cell>
          <cell r="J523">
            <v>4.0901100000000001</v>
          </cell>
        </row>
        <row r="524">
          <cell r="A524">
            <v>512041</v>
          </cell>
          <cell r="B524">
            <v>51</v>
          </cell>
          <cell r="C524">
            <v>162.5</v>
          </cell>
          <cell r="D524" t="str">
            <v>Exploración Integral Macuspana</v>
          </cell>
          <cell r="E524">
            <v>2041</v>
          </cell>
          <cell r="F524">
            <v>4.4818100000000003</v>
          </cell>
          <cell r="G524">
            <v>38.954499999999996</v>
          </cell>
          <cell r="H524">
            <v>0</v>
          </cell>
          <cell r="I524">
            <v>38.954499999999996</v>
          </cell>
          <cell r="J524">
            <v>3.6429500000000004</v>
          </cell>
        </row>
        <row r="525">
          <cell r="A525">
            <v>512042</v>
          </cell>
          <cell r="B525">
            <v>51</v>
          </cell>
          <cell r="C525">
            <v>162.5</v>
          </cell>
          <cell r="D525" t="str">
            <v>Exploración Integral Macuspana</v>
          </cell>
          <cell r="E525">
            <v>2042</v>
          </cell>
          <cell r="F525">
            <v>3.86843</v>
          </cell>
          <cell r="G525">
            <v>34.177669999999999</v>
          </cell>
          <cell r="H525">
            <v>0</v>
          </cell>
          <cell r="I525">
            <v>34.177669999999999</v>
          </cell>
          <cell r="J525">
            <v>3.2069800000000002</v>
          </cell>
        </row>
        <row r="526">
          <cell r="A526">
            <v>512043</v>
          </cell>
          <cell r="B526">
            <v>51</v>
          </cell>
          <cell r="C526">
            <v>162.5</v>
          </cell>
          <cell r="D526" t="str">
            <v>Exploración Integral Macuspana</v>
          </cell>
          <cell r="E526">
            <v>2043</v>
          </cell>
          <cell r="F526">
            <v>3.3967400000000003</v>
          </cell>
          <cell r="G526">
            <v>29.636900000000001</v>
          </cell>
          <cell r="H526">
            <v>0</v>
          </cell>
          <cell r="I526">
            <v>29.636900000000001</v>
          </cell>
          <cell r="J526">
            <v>2.7826999999999997</v>
          </cell>
        </row>
        <row r="527">
          <cell r="A527">
            <v>512044</v>
          </cell>
          <cell r="B527">
            <v>51</v>
          </cell>
          <cell r="C527">
            <v>162.5</v>
          </cell>
          <cell r="D527" t="str">
            <v>Exploración Integral Macuspana</v>
          </cell>
          <cell r="E527">
            <v>2044</v>
          </cell>
          <cell r="F527">
            <v>2.8242700000000003</v>
          </cell>
          <cell r="G527">
            <v>25.118169999999999</v>
          </cell>
          <cell r="H527">
            <v>0</v>
          </cell>
          <cell r="I527">
            <v>25.118169999999999</v>
          </cell>
          <cell r="J527">
            <v>2.35745</v>
          </cell>
        </row>
        <row r="528">
          <cell r="A528">
            <v>512045</v>
          </cell>
          <cell r="B528">
            <v>51</v>
          </cell>
          <cell r="C528">
            <v>162.5</v>
          </cell>
          <cell r="D528" t="str">
            <v>Exploración Integral Macuspana</v>
          </cell>
          <cell r="E528">
            <v>2045</v>
          </cell>
          <cell r="F528">
            <v>2.3278799999999995</v>
          </cell>
          <cell r="G528">
            <v>22.294789999999999</v>
          </cell>
          <cell r="H528">
            <v>0</v>
          </cell>
          <cell r="I528">
            <v>22.294789999999999</v>
          </cell>
          <cell r="J528">
            <v>1.9890099999999999</v>
          </cell>
        </row>
        <row r="529">
          <cell r="A529">
            <v>512046</v>
          </cell>
          <cell r="B529">
            <v>51</v>
          </cell>
          <cell r="C529">
            <v>162.5</v>
          </cell>
          <cell r="D529" t="str">
            <v>Exploración Integral Macuspana</v>
          </cell>
          <cell r="E529">
            <v>2046</v>
          </cell>
          <cell r="F529">
            <v>1.9278900000000001</v>
          </cell>
          <cell r="G529">
            <v>18.941640000000003</v>
          </cell>
          <cell r="H529">
            <v>0</v>
          </cell>
          <cell r="I529">
            <v>18.941640000000003</v>
          </cell>
          <cell r="J529">
            <v>1.6841599999999999</v>
          </cell>
        </row>
        <row r="530">
          <cell r="A530">
            <v>512047</v>
          </cell>
          <cell r="B530">
            <v>51</v>
          </cell>
          <cell r="C530">
            <v>162.5</v>
          </cell>
          <cell r="D530" t="str">
            <v>Exploración Integral Macuspana</v>
          </cell>
          <cell r="E530">
            <v>2047</v>
          </cell>
          <cell r="F530">
            <v>1.5675100000000004</v>
          </cell>
          <cell r="G530">
            <v>15.99474</v>
          </cell>
          <cell r="H530">
            <v>0</v>
          </cell>
          <cell r="I530">
            <v>15.99474</v>
          </cell>
          <cell r="J530">
            <v>1.41526</v>
          </cell>
        </row>
        <row r="531">
          <cell r="A531">
            <v>512048</v>
          </cell>
          <cell r="B531">
            <v>51</v>
          </cell>
          <cell r="C531">
            <v>162.5</v>
          </cell>
          <cell r="D531" t="str">
            <v>Exploración Integral Macuspana</v>
          </cell>
          <cell r="E531">
            <v>2048</v>
          </cell>
          <cell r="F531">
            <v>1.28738</v>
          </cell>
          <cell r="G531">
            <v>14.166369999999999</v>
          </cell>
          <cell r="H531">
            <v>0</v>
          </cell>
          <cell r="I531">
            <v>14.166369999999999</v>
          </cell>
          <cell r="J531">
            <v>1.22482</v>
          </cell>
        </row>
        <row r="532">
          <cell r="A532">
            <v>512049</v>
          </cell>
          <cell r="B532">
            <v>51</v>
          </cell>
          <cell r="C532">
            <v>162.5</v>
          </cell>
          <cell r="D532" t="str">
            <v>Exploración Integral Macuspana</v>
          </cell>
          <cell r="E532">
            <v>2049</v>
          </cell>
          <cell r="F532">
            <v>1.0654600000000001</v>
          </cell>
          <cell r="G532">
            <v>12.033019999999999</v>
          </cell>
          <cell r="H532">
            <v>0</v>
          </cell>
          <cell r="I532">
            <v>12.033019999999999</v>
          </cell>
          <cell r="J532">
            <v>1.04078</v>
          </cell>
        </row>
        <row r="533">
          <cell r="A533">
            <v>512050</v>
          </cell>
          <cell r="B533">
            <v>51</v>
          </cell>
          <cell r="C533">
            <v>162.5</v>
          </cell>
          <cell r="D533" t="str">
            <v>Exploración Integral Macuspana</v>
          </cell>
          <cell r="E533">
            <v>2050</v>
          </cell>
          <cell r="F533">
            <v>0.88631999999999989</v>
          </cell>
          <cell r="G533">
            <v>10.27422</v>
          </cell>
          <cell r="H533">
            <v>0</v>
          </cell>
          <cell r="I533">
            <v>10.27422</v>
          </cell>
          <cell r="J533">
            <v>0.88956000000000002</v>
          </cell>
        </row>
        <row r="534">
          <cell r="A534">
            <v>512051</v>
          </cell>
          <cell r="B534">
            <v>51</v>
          </cell>
          <cell r="C534">
            <v>162.5</v>
          </cell>
          <cell r="D534" t="str">
            <v>Exploración Integral Macuspana</v>
          </cell>
          <cell r="E534">
            <v>2051</v>
          </cell>
          <cell r="F534">
            <v>0.73290000000000011</v>
          </cell>
          <cell r="G534">
            <v>8.7466300000000015</v>
          </cell>
          <cell r="H534">
            <v>0</v>
          </cell>
          <cell r="I534">
            <v>8.7466300000000015</v>
          </cell>
          <cell r="J534">
            <v>0.75846000000000002</v>
          </cell>
        </row>
        <row r="535">
          <cell r="A535">
            <v>512052</v>
          </cell>
          <cell r="B535">
            <v>51</v>
          </cell>
          <cell r="C535">
            <v>162.5</v>
          </cell>
          <cell r="D535" t="str">
            <v>Exploración Integral Macuspana</v>
          </cell>
          <cell r="E535">
            <v>2052</v>
          </cell>
          <cell r="F535">
            <v>0.60083999999999993</v>
          </cell>
          <cell r="G535">
            <v>7.4451699999999992</v>
          </cell>
          <cell r="H535">
            <v>0</v>
          </cell>
          <cell r="I535">
            <v>7.4451699999999992</v>
          </cell>
          <cell r="J535">
            <v>0.64461999999999997</v>
          </cell>
        </row>
        <row r="536">
          <cell r="A536">
            <v>512053</v>
          </cell>
          <cell r="B536">
            <v>51</v>
          </cell>
          <cell r="C536">
            <v>162.5</v>
          </cell>
          <cell r="D536" t="str">
            <v>Exploración Integral Macuspana</v>
          </cell>
          <cell r="E536">
            <v>2053</v>
          </cell>
          <cell r="F536">
            <v>0.50370999999999999</v>
          </cell>
          <cell r="G536">
            <v>6.4226600000000005</v>
          </cell>
          <cell r="H536">
            <v>0</v>
          </cell>
          <cell r="I536">
            <v>6.4226600000000005</v>
          </cell>
          <cell r="J536">
            <v>0.55720000000000003</v>
          </cell>
        </row>
        <row r="537">
          <cell r="A537">
            <v>512054</v>
          </cell>
          <cell r="B537">
            <v>51</v>
          </cell>
          <cell r="C537">
            <v>162.5</v>
          </cell>
          <cell r="D537" t="str">
            <v>Exploración Integral Macuspana</v>
          </cell>
          <cell r="E537">
            <v>2054</v>
          </cell>
          <cell r="F537">
            <v>0.42443000000000003</v>
          </cell>
          <cell r="G537">
            <v>5.5372700000000004</v>
          </cell>
          <cell r="H537">
            <v>0</v>
          </cell>
          <cell r="I537">
            <v>5.5372700000000004</v>
          </cell>
          <cell r="J537">
            <v>0.48133000000000004</v>
          </cell>
        </row>
        <row r="538">
          <cell r="A538">
            <v>512055</v>
          </cell>
          <cell r="B538">
            <v>51</v>
          </cell>
          <cell r="C538">
            <v>162.5</v>
          </cell>
          <cell r="D538" t="str">
            <v>Exploración Integral Macuspana</v>
          </cell>
          <cell r="E538">
            <v>2055</v>
          </cell>
          <cell r="F538">
            <v>0.35703999999999997</v>
          </cell>
          <cell r="G538">
            <v>4.7289399999999997</v>
          </cell>
          <cell r="H538">
            <v>0</v>
          </cell>
          <cell r="I538">
            <v>4.7289399999999997</v>
          </cell>
          <cell r="J538">
            <v>0.41450999999999993</v>
          </cell>
        </row>
        <row r="539">
          <cell r="A539">
            <v>512056</v>
          </cell>
          <cell r="B539">
            <v>51</v>
          </cell>
          <cell r="C539">
            <v>162.5</v>
          </cell>
          <cell r="D539" t="str">
            <v>Exploración Integral Macuspana</v>
          </cell>
          <cell r="E539">
            <v>2056</v>
          </cell>
          <cell r="F539">
            <v>0.29606000000000005</v>
          </cell>
          <cell r="G539">
            <v>4.0455800000000002</v>
          </cell>
          <cell r="H539">
            <v>0</v>
          </cell>
          <cell r="I539">
            <v>4.0455800000000002</v>
          </cell>
          <cell r="J539">
            <v>0.35308</v>
          </cell>
        </row>
        <row r="540">
          <cell r="A540">
            <v>512057</v>
          </cell>
          <cell r="B540">
            <v>51</v>
          </cell>
          <cell r="C540">
            <v>162.5</v>
          </cell>
          <cell r="D540" t="str">
            <v>Exploración Integral Macuspana</v>
          </cell>
          <cell r="E540">
            <v>2057</v>
          </cell>
          <cell r="F540">
            <v>0.23933999999999997</v>
          </cell>
          <cell r="G540">
            <v>3.4819400000000003</v>
          </cell>
          <cell r="H540">
            <v>0</v>
          </cell>
          <cell r="I540">
            <v>3.4819400000000003</v>
          </cell>
          <cell r="J540">
            <v>0.30407000000000001</v>
          </cell>
        </row>
        <row r="541">
          <cell r="A541">
            <v>512058</v>
          </cell>
          <cell r="B541">
            <v>51</v>
          </cell>
          <cell r="C541">
            <v>162.5</v>
          </cell>
          <cell r="D541" t="str">
            <v>Exploración Integral Macuspana</v>
          </cell>
          <cell r="E541">
            <v>2058</v>
          </cell>
          <cell r="F541">
            <v>0.18248999999999999</v>
          </cell>
          <cell r="G541">
            <v>3.0503100000000005</v>
          </cell>
          <cell r="H541">
            <v>0</v>
          </cell>
          <cell r="I541">
            <v>3.0503100000000005</v>
          </cell>
          <cell r="J541">
            <v>0.25933</v>
          </cell>
        </row>
        <row r="542">
          <cell r="A542">
            <v>512059</v>
          </cell>
          <cell r="B542">
            <v>51</v>
          </cell>
          <cell r="C542">
            <v>162.5</v>
          </cell>
          <cell r="D542" t="str">
            <v>Exploración Integral Macuspana</v>
          </cell>
          <cell r="E542">
            <v>2059</v>
          </cell>
          <cell r="F542">
            <v>0.11421999999999999</v>
          </cell>
          <cell r="G542">
            <v>2.4890099999999999</v>
          </cell>
          <cell r="H542">
            <v>0</v>
          </cell>
          <cell r="I542">
            <v>2.4890099999999999</v>
          </cell>
          <cell r="J542">
            <v>0.21147999999999997</v>
          </cell>
        </row>
        <row r="543">
          <cell r="A543">
            <v>522011</v>
          </cell>
          <cell r="B543">
            <v>52</v>
          </cell>
          <cell r="C543">
            <v>160.5</v>
          </cell>
          <cell r="D543" t="str">
            <v>Exploración Integral Cuenca de Veracruz</v>
          </cell>
          <cell r="E543">
            <v>2011</v>
          </cell>
          <cell r="F543">
            <v>0</v>
          </cell>
          <cell r="G543">
            <v>0</v>
          </cell>
          <cell r="H543">
            <v>0</v>
          </cell>
          <cell r="I543">
            <v>0</v>
          </cell>
          <cell r="J543">
            <v>0</v>
          </cell>
        </row>
        <row r="544">
          <cell r="A544">
            <v>522012</v>
          </cell>
          <cell r="B544">
            <v>52</v>
          </cell>
          <cell r="C544">
            <v>160.5</v>
          </cell>
          <cell r="D544" t="str">
            <v>Exploración Integral Cuenca de Veracruz</v>
          </cell>
          <cell r="E544">
            <v>2012</v>
          </cell>
          <cell r="F544">
            <v>0</v>
          </cell>
          <cell r="G544">
            <v>22.435500000000001</v>
          </cell>
          <cell r="H544">
            <v>0</v>
          </cell>
          <cell r="I544">
            <v>22.435500000000001</v>
          </cell>
          <cell r="J544">
            <v>0</v>
          </cell>
        </row>
        <row r="545">
          <cell r="A545">
            <v>522013</v>
          </cell>
          <cell r="B545">
            <v>52</v>
          </cell>
          <cell r="C545">
            <v>160.5</v>
          </cell>
          <cell r="D545" t="str">
            <v>Exploración Integral Cuenca de Veracruz</v>
          </cell>
          <cell r="E545">
            <v>2013</v>
          </cell>
          <cell r="F545">
            <v>0</v>
          </cell>
          <cell r="G545">
            <v>51.363300000000002</v>
          </cell>
          <cell r="H545">
            <v>0</v>
          </cell>
          <cell r="I545">
            <v>51.363300000000002</v>
          </cell>
          <cell r="J545">
            <v>0</v>
          </cell>
        </row>
        <row r="546">
          <cell r="A546">
            <v>522014</v>
          </cell>
          <cell r="B546">
            <v>52</v>
          </cell>
          <cell r="C546">
            <v>160.5</v>
          </cell>
          <cell r="D546" t="str">
            <v>Exploración Integral Cuenca de Veracruz</v>
          </cell>
          <cell r="E546">
            <v>2014</v>
          </cell>
          <cell r="F546">
            <v>0.78849000000000002</v>
          </cell>
          <cell r="G546">
            <v>62.774039999999999</v>
          </cell>
          <cell r="H546">
            <v>0</v>
          </cell>
          <cell r="I546">
            <v>62.774039999999999</v>
          </cell>
          <cell r="J546">
            <v>6.9940000000000002E-2</v>
          </cell>
        </row>
        <row r="547">
          <cell r="A547">
            <v>522015</v>
          </cell>
          <cell r="B547">
            <v>52</v>
          </cell>
          <cell r="C547">
            <v>160.5</v>
          </cell>
          <cell r="D547" t="str">
            <v>Exploración Integral Cuenca de Veracruz</v>
          </cell>
          <cell r="E547">
            <v>2015</v>
          </cell>
          <cell r="F547">
            <v>6.0768000000000004</v>
          </cell>
          <cell r="G547">
            <v>63.022379999999998</v>
          </cell>
          <cell r="H547">
            <v>0</v>
          </cell>
          <cell r="I547">
            <v>63.022379999999998</v>
          </cell>
          <cell r="J547">
            <v>0.59444999999999992</v>
          </cell>
        </row>
        <row r="548">
          <cell r="A548">
            <v>522016</v>
          </cell>
          <cell r="B548">
            <v>52</v>
          </cell>
          <cell r="C548">
            <v>160.5</v>
          </cell>
          <cell r="D548" t="str">
            <v>Exploración Integral Cuenca de Veracruz</v>
          </cell>
          <cell r="E548">
            <v>2016</v>
          </cell>
          <cell r="F548">
            <v>12.04278</v>
          </cell>
          <cell r="G548">
            <v>60.928319999999999</v>
          </cell>
          <cell r="H548">
            <v>0</v>
          </cell>
          <cell r="I548">
            <v>60.928319999999999</v>
          </cell>
          <cell r="J548">
            <v>1.26603</v>
          </cell>
        </row>
        <row r="549">
          <cell r="A549">
            <v>522017</v>
          </cell>
          <cell r="B549">
            <v>52</v>
          </cell>
          <cell r="C549">
            <v>160.5</v>
          </cell>
          <cell r="D549" t="str">
            <v>Exploración Integral Cuenca de Veracruz</v>
          </cell>
          <cell r="E549">
            <v>2017</v>
          </cell>
          <cell r="F549">
            <v>15.38599</v>
          </cell>
          <cell r="G549">
            <v>58.094110000000001</v>
          </cell>
          <cell r="H549">
            <v>0</v>
          </cell>
          <cell r="I549">
            <v>58.094110000000001</v>
          </cell>
          <cell r="J549">
            <v>1.68161</v>
          </cell>
        </row>
        <row r="550">
          <cell r="A550">
            <v>522018</v>
          </cell>
          <cell r="B550">
            <v>52</v>
          </cell>
          <cell r="C550">
            <v>160.5</v>
          </cell>
          <cell r="D550" t="str">
            <v>Exploración Integral Cuenca de Veracruz</v>
          </cell>
          <cell r="E550">
            <v>2018</v>
          </cell>
          <cell r="F550">
            <v>18.174009999999999</v>
          </cell>
          <cell r="G550">
            <v>54.428439999999995</v>
          </cell>
          <cell r="H550">
            <v>0</v>
          </cell>
          <cell r="I550">
            <v>54.428439999999995</v>
          </cell>
          <cell r="J550">
            <v>1.9509300000000001</v>
          </cell>
        </row>
        <row r="551">
          <cell r="A551">
            <v>522019</v>
          </cell>
          <cell r="B551">
            <v>52</v>
          </cell>
          <cell r="C551">
            <v>160.5</v>
          </cell>
          <cell r="D551" t="str">
            <v>Exploración Integral Cuenca de Veracruz</v>
          </cell>
          <cell r="E551">
            <v>2019</v>
          </cell>
          <cell r="F551">
            <v>17.84056</v>
          </cell>
          <cell r="G551">
            <v>50.705689999999997</v>
          </cell>
          <cell r="H551">
            <v>0</v>
          </cell>
          <cell r="I551">
            <v>50.705689999999997</v>
          </cell>
          <cell r="J551">
            <v>1.9889300000000001</v>
          </cell>
        </row>
        <row r="552">
          <cell r="A552">
            <v>522020</v>
          </cell>
          <cell r="B552">
            <v>52</v>
          </cell>
          <cell r="C552">
            <v>160.5</v>
          </cell>
          <cell r="D552" t="str">
            <v>Exploración Integral Cuenca de Veracruz</v>
          </cell>
          <cell r="E552">
            <v>2020</v>
          </cell>
          <cell r="F552">
            <v>15.828119999999998</v>
          </cell>
          <cell r="G552">
            <v>48.380380000000002</v>
          </cell>
          <cell r="H552">
            <v>0</v>
          </cell>
          <cell r="I552">
            <v>48.380380000000002</v>
          </cell>
          <cell r="J552">
            <v>1.89297</v>
          </cell>
        </row>
        <row r="553">
          <cell r="A553">
            <v>522021</v>
          </cell>
          <cell r="B553">
            <v>52</v>
          </cell>
          <cell r="C553">
            <v>160.5</v>
          </cell>
          <cell r="D553" t="str">
            <v>Exploración Integral Cuenca de Veracruz</v>
          </cell>
          <cell r="E553">
            <v>2021</v>
          </cell>
          <cell r="F553">
            <v>14.143879999999999</v>
          </cell>
          <cell r="G553">
            <v>43.468910000000001</v>
          </cell>
          <cell r="H553">
            <v>0</v>
          </cell>
          <cell r="I553">
            <v>43.468910000000001</v>
          </cell>
          <cell r="J553">
            <v>1.75335</v>
          </cell>
        </row>
        <row r="554">
          <cell r="A554">
            <v>522022</v>
          </cell>
          <cell r="B554">
            <v>52</v>
          </cell>
          <cell r="C554">
            <v>160.5</v>
          </cell>
          <cell r="D554" t="str">
            <v>Exploración Integral Cuenca de Veracruz</v>
          </cell>
          <cell r="E554">
            <v>2022</v>
          </cell>
          <cell r="F554">
            <v>12.608540000000001</v>
          </cell>
          <cell r="G554">
            <v>42.574930000000009</v>
          </cell>
          <cell r="H554">
            <v>0</v>
          </cell>
          <cell r="I554">
            <v>42.574930000000009</v>
          </cell>
          <cell r="J554">
            <v>1.60656</v>
          </cell>
        </row>
        <row r="555">
          <cell r="A555">
            <v>522023</v>
          </cell>
          <cell r="B555">
            <v>52</v>
          </cell>
          <cell r="C555">
            <v>160.5</v>
          </cell>
          <cell r="D555" t="str">
            <v>Exploración Integral Cuenca de Veracruz</v>
          </cell>
          <cell r="E555">
            <v>2023</v>
          </cell>
          <cell r="F555">
            <v>11.073519999999998</v>
          </cell>
          <cell r="G555">
            <v>53.857429999999994</v>
          </cell>
          <cell r="H555">
            <v>0</v>
          </cell>
          <cell r="I555">
            <v>53.857429999999994</v>
          </cell>
          <cell r="J555">
            <v>1.5096400000000001</v>
          </cell>
        </row>
        <row r="556">
          <cell r="A556">
            <v>522024</v>
          </cell>
          <cell r="B556">
            <v>52</v>
          </cell>
          <cell r="C556">
            <v>160.5</v>
          </cell>
          <cell r="D556" t="str">
            <v>Exploración Integral Cuenca de Veracruz</v>
          </cell>
          <cell r="E556">
            <v>2024</v>
          </cell>
          <cell r="F556">
            <v>9.7178799999999992</v>
          </cell>
          <cell r="G556">
            <v>50.704799999999999</v>
          </cell>
          <cell r="H556">
            <v>0</v>
          </cell>
          <cell r="I556">
            <v>50.704799999999999</v>
          </cell>
          <cell r="J556">
            <v>1.4683199999999998</v>
          </cell>
        </row>
        <row r="557">
          <cell r="A557">
            <v>522025</v>
          </cell>
          <cell r="B557">
            <v>52</v>
          </cell>
          <cell r="C557">
            <v>160.5</v>
          </cell>
          <cell r="D557" t="str">
            <v>Exploración Integral Cuenca de Veracruz</v>
          </cell>
          <cell r="E557">
            <v>2025</v>
          </cell>
          <cell r="F557">
            <v>8.9235399999999991</v>
          </cell>
          <cell r="G557">
            <v>67.571160000000006</v>
          </cell>
          <cell r="H557">
            <v>0</v>
          </cell>
          <cell r="I557">
            <v>67.571160000000006</v>
          </cell>
          <cell r="J557">
            <v>1.45462</v>
          </cell>
        </row>
        <row r="558">
          <cell r="A558">
            <v>522026</v>
          </cell>
          <cell r="B558">
            <v>52</v>
          </cell>
          <cell r="C558">
            <v>160.5</v>
          </cell>
          <cell r="D558" t="str">
            <v>Exploración Integral Cuenca de Veracruz</v>
          </cell>
          <cell r="E558">
            <v>2026</v>
          </cell>
          <cell r="F558">
            <v>8.6708399999999983</v>
          </cell>
          <cell r="G558">
            <v>96.699669999999998</v>
          </cell>
          <cell r="H558">
            <v>0</v>
          </cell>
          <cell r="I558">
            <v>96.699669999999998</v>
          </cell>
          <cell r="J558">
            <v>1.3439299999999998</v>
          </cell>
        </row>
        <row r="559">
          <cell r="A559">
            <v>522027</v>
          </cell>
          <cell r="B559">
            <v>52</v>
          </cell>
          <cell r="C559">
            <v>160.5</v>
          </cell>
          <cell r="D559" t="str">
            <v>Exploración Integral Cuenca de Veracruz</v>
          </cell>
          <cell r="E559">
            <v>2027</v>
          </cell>
          <cell r="F559">
            <v>9.1042100000000001</v>
          </cell>
          <cell r="G559">
            <v>132.28453999999999</v>
          </cell>
          <cell r="H559">
            <v>0</v>
          </cell>
          <cell r="I559">
            <v>132.28453999999999</v>
          </cell>
          <cell r="J559">
            <v>1.30844</v>
          </cell>
        </row>
        <row r="560">
          <cell r="A560">
            <v>522028</v>
          </cell>
          <cell r="B560">
            <v>52</v>
          </cell>
          <cell r="C560">
            <v>160.5</v>
          </cell>
          <cell r="D560" t="str">
            <v>Exploración Integral Cuenca de Veracruz</v>
          </cell>
          <cell r="E560">
            <v>2028</v>
          </cell>
          <cell r="F560">
            <v>11.82212</v>
          </cell>
          <cell r="G560">
            <v>182.84961999999999</v>
          </cell>
          <cell r="H560">
            <v>0</v>
          </cell>
          <cell r="I560">
            <v>182.84961999999999</v>
          </cell>
          <cell r="J560">
            <v>1.3086899999999999</v>
          </cell>
        </row>
        <row r="561">
          <cell r="A561">
            <v>522029</v>
          </cell>
          <cell r="B561">
            <v>52</v>
          </cell>
          <cell r="C561">
            <v>160.5</v>
          </cell>
          <cell r="D561" t="str">
            <v>Exploración Integral Cuenca de Veracruz</v>
          </cell>
          <cell r="E561">
            <v>2029</v>
          </cell>
          <cell r="F561">
            <v>12.59295</v>
          </cell>
          <cell r="G561">
            <v>205.31148999999999</v>
          </cell>
          <cell r="H561">
            <v>0</v>
          </cell>
          <cell r="I561">
            <v>205.31148999999999</v>
          </cell>
          <cell r="J561">
            <v>1.28006</v>
          </cell>
        </row>
        <row r="562">
          <cell r="A562">
            <v>522030</v>
          </cell>
          <cell r="B562">
            <v>52</v>
          </cell>
          <cell r="C562">
            <v>160.5</v>
          </cell>
          <cell r="D562" t="str">
            <v>Exploración Integral Cuenca de Veracruz</v>
          </cell>
          <cell r="E562">
            <v>2030</v>
          </cell>
          <cell r="F562">
            <v>11.306909999999998</v>
          </cell>
          <cell r="G562">
            <v>198.81085000000002</v>
          </cell>
          <cell r="H562">
            <v>0</v>
          </cell>
          <cell r="I562">
            <v>198.81085000000002</v>
          </cell>
          <cell r="J562">
            <v>1.1307800000000001</v>
          </cell>
        </row>
        <row r="563">
          <cell r="A563">
            <v>522031</v>
          </cell>
          <cell r="B563">
            <v>52</v>
          </cell>
          <cell r="C563">
            <v>160.5</v>
          </cell>
          <cell r="D563" t="str">
            <v>Exploración Integral Cuenca de Veracruz</v>
          </cell>
          <cell r="E563">
            <v>2031</v>
          </cell>
          <cell r="F563">
            <v>11.88564</v>
          </cell>
          <cell r="G563">
            <v>178.26159999999996</v>
          </cell>
          <cell r="H563">
            <v>0</v>
          </cell>
          <cell r="I563">
            <v>178.26159999999996</v>
          </cell>
          <cell r="J563">
            <v>0.97055000000000002</v>
          </cell>
        </row>
        <row r="564">
          <cell r="A564">
            <v>522032</v>
          </cell>
          <cell r="B564">
            <v>52</v>
          </cell>
          <cell r="C564">
            <v>160.5</v>
          </cell>
          <cell r="D564" t="str">
            <v>Exploración Integral Cuenca de Veracruz</v>
          </cell>
          <cell r="E564">
            <v>2032</v>
          </cell>
          <cell r="F564">
            <v>12.18211</v>
          </cell>
          <cell r="G564">
            <v>167.41983999999999</v>
          </cell>
          <cell r="H564">
            <v>0</v>
          </cell>
          <cell r="I564">
            <v>167.41983999999999</v>
          </cell>
          <cell r="J564">
            <v>0.89378000000000002</v>
          </cell>
        </row>
        <row r="565">
          <cell r="A565">
            <v>522033</v>
          </cell>
          <cell r="B565">
            <v>52</v>
          </cell>
          <cell r="C565">
            <v>160.5</v>
          </cell>
          <cell r="D565" t="str">
            <v>Exploración Integral Cuenca de Veracruz</v>
          </cell>
          <cell r="E565">
            <v>2033</v>
          </cell>
          <cell r="F565">
            <v>11.71705</v>
          </cell>
          <cell r="G565">
            <v>146.79480000000004</v>
          </cell>
          <cell r="H565">
            <v>0</v>
          </cell>
          <cell r="I565">
            <v>146.79480000000004</v>
          </cell>
          <cell r="J565">
            <v>0.78959000000000013</v>
          </cell>
        </row>
        <row r="566">
          <cell r="A566">
            <v>522034</v>
          </cell>
          <cell r="B566">
            <v>52</v>
          </cell>
          <cell r="C566">
            <v>160.5</v>
          </cell>
          <cell r="D566" t="str">
            <v>Exploración Integral Cuenca de Veracruz</v>
          </cell>
          <cell r="E566">
            <v>2034</v>
          </cell>
          <cell r="F566">
            <v>11.416360000000001</v>
          </cell>
          <cell r="G566">
            <v>128.77589</v>
          </cell>
          <cell r="H566">
            <v>0</v>
          </cell>
          <cell r="I566">
            <v>128.77589</v>
          </cell>
          <cell r="J566">
            <v>0.67979000000000001</v>
          </cell>
        </row>
        <row r="567">
          <cell r="A567">
            <v>522035</v>
          </cell>
          <cell r="B567">
            <v>52</v>
          </cell>
          <cell r="C567">
            <v>160.5</v>
          </cell>
          <cell r="D567" t="str">
            <v>Exploración Integral Cuenca de Veracruz</v>
          </cell>
          <cell r="E567">
            <v>2035</v>
          </cell>
          <cell r="F567">
            <v>10.226630000000004</v>
          </cell>
          <cell r="G567">
            <v>107.60418999999999</v>
          </cell>
          <cell r="H567">
            <v>0</v>
          </cell>
          <cell r="I567">
            <v>107.60418999999999</v>
          </cell>
          <cell r="J567">
            <v>0.58577000000000001</v>
          </cell>
        </row>
        <row r="568">
          <cell r="A568">
            <v>522036</v>
          </cell>
          <cell r="B568">
            <v>52</v>
          </cell>
          <cell r="C568">
            <v>160.5</v>
          </cell>
          <cell r="D568" t="str">
            <v>Exploración Integral Cuenca de Veracruz</v>
          </cell>
          <cell r="E568">
            <v>2036</v>
          </cell>
          <cell r="F568">
            <v>8.9818899999999999</v>
          </cell>
          <cell r="G568">
            <v>99.981099999999998</v>
          </cell>
          <cell r="H568">
            <v>0</v>
          </cell>
          <cell r="I568">
            <v>99.981099999999998</v>
          </cell>
          <cell r="J568">
            <v>0.50468999999999997</v>
          </cell>
        </row>
        <row r="569">
          <cell r="A569">
            <v>522037</v>
          </cell>
          <cell r="B569">
            <v>52</v>
          </cell>
          <cell r="C569">
            <v>160.5</v>
          </cell>
          <cell r="D569" t="str">
            <v>Exploración Integral Cuenca de Veracruz</v>
          </cell>
          <cell r="E569">
            <v>2037</v>
          </cell>
          <cell r="F569">
            <v>8.1712400000000009</v>
          </cell>
          <cell r="G569">
            <v>89.045869999999994</v>
          </cell>
          <cell r="H569">
            <v>0</v>
          </cell>
          <cell r="I569">
            <v>89.045869999999994</v>
          </cell>
          <cell r="J569">
            <v>0.43840999999999997</v>
          </cell>
        </row>
        <row r="570">
          <cell r="A570">
            <v>522038</v>
          </cell>
          <cell r="B570">
            <v>52</v>
          </cell>
          <cell r="C570">
            <v>160.5</v>
          </cell>
          <cell r="D570" t="str">
            <v>Exploración Integral Cuenca de Veracruz</v>
          </cell>
          <cell r="E570">
            <v>2038</v>
          </cell>
          <cell r="F570">
            <v>7.9897299999999998</v>
          </cell>
          <cell r="G570">
            <v>89.579030000000003</v>
          </cell>
          <cell r="H570">
            <v>0</v>
          </cell>
          <cell r="I570">
            <v>89.579030000000003</v>
          </cell>
          <cell r="J570">
            <v>0.38041999999999998</v>
          </cell>
        </row>
        <row r="571">
          <cell r="A571">
            <v>522039</v>
          </cell>
          <cell r="B571">
            <v>52</v>
          </cell>
          <cell r="C571">
            <v>160.5</v>
          </cell>
          <cell r="D571" t="str">
            <v>Exploración Integral Cuenca de Veracruz</v>
          </cell>
          <cell r="E571">
            <v>2039</v>
          </cell>
          <cell r="F571">
            <v>7.1734400000000003</v>
          </cell>
          <cell r="G571">
            <v>79.545109999999994</v>
          </cell>
          <cell r="H571">
            <v>0</v>
          </cell>
          <cell r="I571">
            <v>79.545109999999994</v>
          </cell>
          <cell r="J571">
            <v>0.36865000000000003</v>
          </cell>
        </row>
        <row r="572">
          <cell r="A572">
            <v>522040</v>
          </cell>
          <cell r="B572">
            <v>52</v>
          </cell>
          <cell r="C572">
            <v>160.5</v>
          </cell>
          <cell r="D572" t="str">
            <v>Exploración Integral Cuenca de Veracruz</v>
          </cell>
          <cell r="E572">
            <v>2040</v>
          </cell>
          <cell r="F572">
            <v>6.2939899999999991</v>
          </cell>
          <cell r="G572">
            <v>64.17801</v>
          </cell>
          <cell r="H572">
            <v>0</v>
          </cell>
          <cell r="I572">
            <v>64.17801</v>
          </cell>
          <cell r="J572">
            <v>0.31995000000000001</v>
          </cell>
        </row>
        <row r="573">
          <cell r="A573">
            <v>522041</v>
          </cell>
          <cell r="B573">
            <v>52</v>
          </cell>
          <cell r="C573">
            <v>160.5</v>
          </cell>
          <cell r="D573" t="str">
            <v>Exploración Integral Cuenca de Veracruz</v>
          </cell>
          <cell r="E573">
            <v>2041</v>
          </cell>
          <cell r="F573">
            <v>6.1198999999999995</v>
          </cell>
          <cell r="G573">
            <v>52.156669999999998</v>
          </cell>
          <cell r="H573">
            <v>0</v>
          </cell>
          <cell r="I573">
            <v>52.156669999999998</v>
          </cell>
          <cell r="J573">
            <v>0.27444000000000002</v>
          </cell>
        </row>
        <row r="574">
          <cell r="A574">
            <v>522042</v>
          </cell>
          <cell r="B574">
            <v>52</v>
          </cell>
          <cell r="C574">
            <v>160.5</v>
          </cell>
          <cell r="D574" t="str">
            <v>Exploración Integral Cuenca de Veracruz</v>
          </cell>
          <cell r="E574">
            <v>2042</v>
          </cell>
          <cell r="F574">
            <v>5.4953600000000007</v>
          </cell>
          <cell r="G574">
            <v>42.731349999999992</v>
          </cell>
          <cell r="H574">
            <v>0</v>
          </cell>
          <cell r="I574">
            <v>42.731349999999992</v>
          </cell>
          <cell r="J574">
            <v>0.23445000000000002</v>
          </cell>
        </row>
        <row r="575">
          <cell r="A575">
            <v>522043</v>
          </cell>
          <cell r="B575">
            <v>52</v>
          </cell>
          <cell r="C575">
            <v>160.5</v>
          </cell>
          <cell r="D575" t="str">
            <v>Exploración Integral Cuenca de Veracruz</v>
          </cell>
          <cell r="E575">
            <v>2043</v>
          </cell>
          <cell r="F575">
            <v>5.2126700000000001</v>
          </cell>
          <cell r="G575">
            <v>35.333989999999993</v>
          </cell>
          <cell r="H575">
            <v>0</v>
          </cell>
          <cell r="I575">
            <v>35.333989999999993</v>
          </cell>
          <cell r="J575">
            <v>0.19913000000000003</v>
          </cell>
        </row>
        <row r="576">
          <cell r="A576">
            <v>522044</v>
          </cell>
          <cell r="B576">
            <v>52</v>
          </cell>
          <cell r="C576">
            <v>160.5</v>
          </cell>
          <cell r="D576" t="str">
            <v>Exploración Integral Cuenca de Veracruz</v>
          </cell>
          <cell r="E576">
            <v>2044</v>
          </cell>
          <cell r="F576">
            <v>4.7494499999999995</v>
          </cell>
          <cell r="G576">
            <v>29.161990000000007</v>
          </cell>
          <cell r="H576">
            <v>0</v>
          </cell>
          <cell r="I576">
            <v>29.161990000000007</v>
          </cell>
          <cell r="J576">
            <v>0.17006000000000002</v>
          </cell>
        </row>
        <row r="577">
          <cell r="A577">
            <v>522045</v>
          </cell>
          <cell r="B577">
            <v>52</v>
          </cell>
          <cell r="C577">
            <v>160.5</v>
          </cell>
          <cell r="D577" t="str">
            <v>Exploración Integral Cuenca de Veracruz</v>
          </cell>
          <cell r="E577">
            <v>2045</v>
          </cell>
          <cell r="F577">
            <v>4.16995</v>
          </cell>
          <cell r="G577">
            <v>23.444939999999995</v>
          </cell>
          <cell r="H577">
            <v>0</v>
          </cell>
          <cell r="I577">
            <v>23.444939999999995</v>
          </cell>
          <cell r="J577">
            <v>0.14595999999999998</v>
          </cell>
        </row>
        <row r="578">
          <cell r="A578">
            <v>522046</v>
          </cell>
          <cell r="B578">
            <v>52</v>
          </cell>
          <cell r="C578">
            <v>160.5</v>
          </cell>
          <cell r="D578" t="str">
            <v>Exploración Integral Cuenca de Veracruz</v>
          </cell>
          <cell r="E578">
            <v>2046</v>
          </cell>
          <cell r="F578">
            <v>3.6487699999999998</v>
          </cell>
          <cell r="G578">
            <v>19.906869999999991</v>
          </cell>
          <cell r="H578">
            <v>0</v>
          </cell>
          <cell r="I578">
            <v>19.906869999999991</v>
          </cell>
          <cell r="J578">
            <v>0.12558</v>
          </cell>
        </row>
        <row r="579">
          <cell r="A579">
            <v>522047</v>
          </cell>
          <cell r="B579">
            <v>52</v>
          </cell>
          <cell r="C579">
            <v>160.5</v>
          </cell>
          <cell r="D579" t="str">
            <v>Exploración Integral Cuenca de Veracruz</v>
          </cell>
          <cell r="E579">
            <v>2047</v>
          </cell>
          <cell r="F579">
            <v>3.1905700000000001</v>
          </cell>
          <cell r="G579">
            <v>16.691240000000001</v>
          </cell>
          <cell r="H579">
            <v>0</v>
          </cell>
          <cell r="I579">
            <v>16.691240000000001</v>
          </cell>
          <cell r="J579">
            <v>0.10797999999999999</v>
          </cell>
        </row>
        <row r="580">
          <cell r="A580">
            <v>522048</v>
          </cell>
          <cell r="B580">
            <v>52</v>
          </cell>
          <cell r="C580">
            <v>160.5</v>
          </cell>
          <cell r="D580" t="str">
            <v>Exploración Integral Cuenca de Veracruz</v>
          </cell>
          <cell r="E580">
            <v>2048</v>
          </cell>
          <cell r="F580">
            <v>3.0560499999999999</v>
          </cell>
          <cell r="G580">
            <v>19.40476</v>
          </cell>
          <cell r="H580">
            <v>0</v>
          </cell>
          <cell r="I580">
            <v>19.40476</v>
          </cell>
          <cell r="J580">
            <v>9.2590000000000006E-2</v>
          </cell>
        </row>
        <row r="581">
          <cell r="A581">
            <v>522049</v>
          </cell>
          <cell r="B581">
            <v>52</v>
          </cell>
          <cell r="C581">
            <v>160.5</v>
          </cell>
          <cell r="D581" t="str">
            <v>Exploración Integral Cuenca de Veracruz</v>
          </cell>
          <cell r="E581">
            <v>2049</v>
          </cell>
          <cell r="F581">
            <v>2.76119</v>
          </cell>
          <cell r="G581">
            <v>16.352850000000004</v>
          </cell>
          <cell r="H581">
            <v>0</v>
          </cell>
          <cell r="I581">
            <v>16.352850000000004</v>
          </cell>
          <cell r="J581">
            <v>7.9880000000000007E-2</v>
          </cell>
        </row>
        <row r="582">
          <cell r="A582">
            <v>522050</v>
          </cell>
          <cell r="B582">
            <v>52</v>
          </cell>
          <cell r="C582">
            <v>160.5</v>
          </cell>
          <cell r="D582" t="str">
            <v>Exploración Integral Cuenca de Veracruz</v>
          </cell>
          <cell r="E582">
            <v>2050</v>
          </cell>
          <cell r="F582">
            <v>2.4150900000000006</v>
          </cell>
          <cell r="G582">
            <v>13.219859999999997</v>
          </cell>
          <cell r="H582">
            <v>0</v>
          </cell>
          <cell r="I582">
            <v>13.219859999999997</v>
          </cell>
          <cell r="J582">
            <v>6.9009999999999988E-2</v>
          </cell>
        </row>
        <row r="583">
          <cell r="A583">
            <v>522051</v>
          </cell>
          <cell r="B583">
            <v>52</v>
          </cell>
          <cell r="C583">
            <v>160.5</v>
          </cell>
          <cell r="D583" t="str">
            <v>Exploración Integral Cuenca de Veracruz</v>
          </cell>
          <cell r="E583">
            <v>2051</v>
          </cell>
          <cell r="F583">
            <v>2.1236300000000004</v>
          </cell>
          <cell r="G583">
            <v>10.700090000000001</v>
          </cell>
          <cell r="H583">
            <v>0</v>
          </cell>
          <cell r="I583">
            <v>10.700090000000001</v>
          </cell>
          <cell r="J583">
            <v>5.953E-2</v>
          </cell>
        </row>
        <row r="584">
          <cell r="A584">
            <v>522052</v>
          </cell>
          <cell r="B584">
            <v>52</v>
          </cell>
          <cell r="C584">
            <v>160.5</v>
          </cell>
          <cell r="D584" t="str">
            <v>Exploración Integral Cuenca de Veracruz</v>
          </cell>
          <cell r="E584">
            <v>2052</v>
          </cell>
          <cell r="F584">
            <v>1.8518999999999999</v>
          </cell>
          <cell r="G584">
            <v>8.6244200000000024</v>
          </cell>
          <cell r="H584">
            <v>0</v>
          </cell>
          <cell r="I584">
            <v>8.6244200000000024</v>
          </cell>
          <cell r="J584">
            <v>5.1269999999999996E-2</v>
          </cell>
        </row>
        <row r="585">
          <cell r="A585">
            <v>522053</v>
          </cell>
          <cell r="B585">
            <v>52</v>
          </cell>
          <cell r="C585">
            <v>160.5</v>
          </cell>
          <cell r="D585" t="str">
            <v>Exploración Integral Cuenca de Veracruz</v>
          </cell>
          <cell r="E585">
            <v>2053</v>
          </cell>
          <cell r="F585">
            <v>1.6130300000000002</v>
          </cell>
          <cell r="G585">
            <v>7.0067799999999991</v>
          </cell>
          <cell r="H585">
            <v>0</v>
          </cell>
          <cell r="I585">
            <v>7.0067799999999991</v>
          </cell>
          <cell r="J585">
            <v>4.3740000000000001E-2</v>
          </cell>
        </row>
        <row r="586">
          <cell r="A586">
            <v>522054</v>
          </cell>
          <cell r="B586">
            <v>52</v>
          </cell>
          <cell r="C586">
            <v>160.5</v>
          </cell>
          <cell r="D586" t="str">
            <v>Exploración Integral Cuenca de Veracruz</v>
          </cell>
          <cell r="E586">
            <v>2054</v>
          </cell>
          <cell r="F586">
            <v>1.4081999999999999</v>
          </cell>
          <cell r="G586">
            <v>5.6865100000000002</v>
          </cell>
          <cell r="H586">
            <v>0</v>
          </cell>
          <cell r="I586">
            <v>5.6865100000000002</v>
          </cell>
          <cell r="J586">
            <v>3.7749999999999999E-2</v>
          </cell>
        </row>
        <row r="587">
          <cell r="A587">
            <v>522055</v>
          </cell>
          <cell r="B587">
            <v>52</v>
          </cell>
          <cell r="C587">
            <v>160.5</v>
          </cell>
          <cell r="D587" t="str">
            <v>Exploración Integral Cuenca de Veracruz</v>
          </cell>
          <cell r="E587">
            <v>2055</v>
          </cell>
          <cell r="F587">
            <v>1.2291299999999996</v>
          </cell>
          <cell r="G587">
            <v>4.6139300000000008</v>
          </cell>
          <cell r="H587">
            <v>0</v>
          </cell>
          <cell r="I587">
            <v>4.6139300000000008</v>
          </cell>
          <cell r="J587">
            <v>3.2689999999999997E-2</v>
          </cell>
        </row>
        <row r="588">
          <cell r="A588">
            <v>522056</v>
          </cell>
          <cell r="B588">
            <v>52</v>
          </cell>
          <cell r="C588">
            <v>160.5</v>
          </cell>
          <cell r="D588" t="str">
            <v>Exploración Integral Cuenca de Veracruz</v>
          </cell>
          <cell r="E588">
            <v>2056</v>
          </cell>
          <cell r="F588">
            <v>1.06385</v>
          </cell>
          <cell r="G588">
            <v>3.8088699999999998</v>
          </cell>
          <cell r="H588">
            <v>0</v>
          </cell>
          <cell r="I588">
            <v>3.8088699999999998</v>
          </cell>
          <cell r="J588">
            <v>2.7880000000000002E-2</v>
          </cell>
        </row>
        <row r="589">
          <cell r="A589">
            <v>522057</v>
          </cell>
          <cell r="B589">
            <v>52</v>
          </cell>
          <cell r="C589">
            <v>160.5</v>
          </cell>
          <cell r="D589" t="str">
            <v>Exploración Integral Cuenca de Veracruz</v>
          </cell>
          <cell r="E589">
            <v>2057</v>
          </cell>
          <cell r="F589">
            <v>0.89854999999999996</v>
          </cell>
          <cell r="G589">
            <v>3.0771900000000003</v>
          </cell>
          <cell r="H589">
            <v>0</v>
          </cell>
          <cell r="I589">
            <v>3.0771900000000003</v>
          </cell>
          <cell r="J589">
            <v>2.1260000000000005E-2</v>
          </cell>
        </row>
        <row r="590">
          <cell r="A590">
            <v>522058</v>
          </cell>
          <cell r="B590">
            <v>52</v>
          </cell>
          <cell r="C590">
            <v>160.5</v>
          </cell>
          <cell r="D590" t="str">
            <v>Exploración Integral Cuenca de Veracruz</v>
          </cell>
          <cell r="E590">
            <v>2058</v>
          </cell>
          <cell r="F590">
            <v>0.75264999999999993</v>
          </cell>
          <cell r="G590">
            <v>2.8428199999999997</v>
          </cell>
          <cell r="H590">
            <v>0</v>
          </cell>
          <cell r="I590">
            <v>2.8428199999999997</v>
          </cell>
          <cell r="J590">
            <v>1.5560000000000001E-2</v>
          </cell>
        </row>
        <row r="591">
          <cell r="A591">
            <v>522059</v>
          </cell>
          <cell r="B591">
            <v>52</v>
          </cell>
          <cell r="C591">
            <v>160.5</v>
          </cell>
          <cell r="D591" t="str">
            <v>Exploración Integral Cuenca de Veracruz</v>
          </cell>
          <cell r="E591">
            <v>2059</v>
          </cell>
          <cell r="F591">
            <v>0.63247000000000009</v>
          </cell>
          <cell r="G591">
            <v>2.3035399999999995</v>
          </cell>
          <cell r="H591">
            <v>0</v>
          </cell>
          <cell r="I591">
            <v>2.3035399999999995</v>
          </cell>
          <cell r="J591">
            <v>1.1429999999999999E-2</v>
          </cell>
        </row>
        <row r="592">
          <cell r="A592">
            <v>532011</v>
          </cell>
          <cell r="B592">
            <v>53</v>
          </cell>
          <cell r="C592">
            <v>107</v>
          </cell>
          <cell r="D592" t="str">
            <v>Exploración Cuichapa</v>
          </cell>
          <cell r="E592">
            <v>2011</v>
          </cell>
          <cell r="F592">
            <v>0</v>
          </cell>
          <cell r="G592">
            <v>0</v>
          </cell>
          <cell r="H592">
            <v>0</v>
          </cell>
          <cell r="I592">
            <v>0</v>
          </cell>
          <cell r="J592">
            <v>0</v>
          </cell>
        </row>
        <row r="593">
          <cell r="A593">
            <v>532012</v>
          </cell>
          <cell r="B593">
            <v>53</v>
          </cell>
          <cell r="C593">
            <v>107</v>
          </cell>
          <cell r="D593" t="str">
            <v>Exploración Cuichapa</v>
          </cell>
          <cell r="E593">
            <v>2012</v>
          </cell>
          <cell r="F593">
            <v>0</v>
          </cell>
          <cell r="G593">
            <v>0</v>
          </cell>
          <cell r="H593">
            <v>0</v>
          </cell>
          <cell r="I593">
            <v>0</v>
          </cell>
          <cell r="J593">
            <v>0</v>
          </cell>
        </row>
        <row r="594">
          <cell r="A594">
            <v>532013</v>
          </cell>
          <cell r="B594">
            <v>53</v>
          </cell>
          <cell r="C594">
            <v>107</v>
          </cell>
          <cell r="D594" t="str">
            <v>Exploración Cuichapa</v>
          </cell>
          <cell r="E594">
            <v>2013</v>
          </cell>
          <cell r="F594">
            <v>3.75278</v>
          </cell>
          <cell r="G594">
            <v>3.7851300000000001</v>
          </cell>
          <cell r="H594">
            <v>3.7851300000000001</v>
          </cell>
          <cell r="I594">
            <v>0</v>
          </cell>
          <cell r="J594">
            <v>0.27556000000000003</v>
          </cell>
        </row>
        <row r="595">
          <cell r="A595">
            <v>532014</v>
          </cell>
          <cell r="B595">
            <v>53</v>
          </cell>
          <cell r="C595">
            <v>107</v>
          </cell>
          <cell r="D595" t="str">
            <v>Exploración Cuichapa</v>
          </cell>
          <cell r="E595">
            <v>2014</v>
          </cell>
          <cell r="F595">
            <v>10.333589999999999</v>
          </cell>
          <cell r="G595">
            <v>16.907310000000003</v>
          </cell>
          <cell r="H595">
            <v>16.907310000000003</v>
          </cell>
          <cell r="I595">
            <v>0</v>
          </cell>
          <cell r="J595">
            <v>0.97260000000000002</v>
          </cell>
        </row>
        <row r="596">
          <cell r="A596">
            <v>532015</v>
          </cell>
          <cell r="B596">
            <v>53</v>
          </cell>
          <cell r="C596">
            <v>107</v>
          </cell>
          <cell r="D596" t="str">
            <v>Exploración Cuichapa</v>
          </cell>
          <cell r="E596">
            <v>2015</v>
          </cell>
          <cell r="F596">
            <v>15.054260000000001</v>
          </cell>
          <cell r="G596">
            <v>25.345050000000001</v>
          </cell>
          <cell r="H596">
            <v>25.345050000000001</v>
          </cell>
          <cell r="I596">
            <v>0</v>
          </cell>
          <cell r="J596">
            <v>1.6963000000000001</v>
          </cell>
        </row>
        <row r="597">
          <cell r="A597">
            <v>532016</v>
          </cell>
          <cell r="B597">
            <v>53</v>
          </cell>
          <cell r="C597">
            <v>107</v>
          </cell>
          <cell r="D597" t="str">
            <v>Exploración Cuichapa</v>
          </cell>
          <cell r="E597">
            <v>2016</v>
          </cell>
          <cell r="F597">
            <v>17.898899999999998</v>
          </cell>
          <cell r="G597">
            <v>29.729900000000001</v>
          </cell>
          <cell r="H597">
            <v>29.729900000000001</v>
          </cell>
          <cell r="I597">
            <v>0</v>
          </cell>
          <cell r="J597">
            <v>2.1066500000000001</v>
          </cell>
        </row>
        <row r="598">
          <cell r="A598">
            <v>532017</v>
          </cell>
          <cell r="B598">
            <v>53</v>
          </cell>
          <cell r="C598">
            <v>107</v>
          </cell>
          <cell r="D598" t="str">
            <v>Exploración Cuichapa</v>
          </cell>
          <cell r="E598">
            <v>2017</v>
          </cell>
          <cell r="F598">
            <v>24.832479999999997</v>
          </cell>
          <cell r="G598">
            <v>39.388500000000001</v>
          </cell>
          <cell r="H598">
            <v>39.388500000000001</v>
          </cell>
          <cell r="I598">
            <v>0</v>
          </cell>
          <cell r="J598">
            <v>2.7484800000000003</v>
          </cell>
        </row>
        <row r="599">
          <cell r="A599">
            <v>532018</v>
          </cell>
          <cell r="B599">
            <v>53</v>
          </cell>
          <cell r="C599">
            <v>107</v>
          </cell>
          <cell r="D599" t="str">
            <v>Exploración Cuichapa</v>
          </cell>
          <cell r="E599">
            <v>2018</v>
          </cell>
          <cell r="F599">
            <v>30.762329999999999</v>
          </cell>
          <cell r="G599">
            <v>47.842800000000004</v>
          </cell>
          <cell r="H599">
            <v>47.842800000000004</v>
          </cell>
          <cell r="I599">
            <v>0</v>
          </cell>
          <cell r="J599">
            <v>3.1017600000000001</v>
          </cell>
        </row>
        <row r="600">
          <cell r="A600">
            <v>532019</v>
          </cell>
          <cell r="B600">
            <v>53</v>
          </cell>
          <cell r="C600">
            <v>107</v>
          </cell>
          <cell r="D600" t="str">
            <v>Exploración Cuichapa</v>
          </cell>
          <cell r="E600">
            <v>2019</v>
          </cell>
          <cell r="F600">
            <v>34.855490000000003</v>
          </cell>
          <cell r="G600">
            <v>52.221949999999993</v>
          </cell>
          <cell r="H600">
            <v>51.676349999999992</v>
          </cell>
          <cell r="I600">
            <v>0.54559999999999997</v>
          </cell>
          <cell r="J600">
            <v>3.4946300000000003</v>
          </cell>
        </row>
        <row r="601">
          <cell r="A601">
            <v>532020</v>
          </cell>
          <cell r="B601">
            <v>53</v>
          </cell>
          <cell r="C601">
            <v>107</v>
          </cell>
          <cell r="D601" t="str">
            <v>Exploración Cuichapa</v>
          </cell>
          <cell r="E601">
            <v>2020</v>
          </cell>
          <cell r="F601">
            <v>43.169370000000001</v>
          </cell>
          <cell r="G601">
            <v>64.335259999999991</v>
          </cell>
          <cell r="H601">
            <v>62.090249999999997</v>
          </cell>
          <cell r="I601">
            <v>2.2450100000000002</v>
          </cell>
          <cell r="J601">
            <v>4.7732799999999997</v>
          </cell>
        </row>
        <row r="602">
          <cell r="A602">
            <v>532021</v>
          </cell>
          <cell r="B602">
            <v>53</v>
          </cell>
          <cell r="C602">
            <v>107</v>
          </cell>
          <cell r="D602" t="str">
            <v>Exploración Cuichapa</v>
          </cell>
          <cell r="E602">
            <v>2021</v>
          </cell>
          <cell r="F602">
            <v>54.586849999999998</v>
          </cell>
          <cell r="G602">
            <v>82.479729999999989</v>
          </cell>
          <cell r="H602">
            <v>74.253199999999993</v>
          </cell>
          <cell r="I602">
            <v>8.2265300000000003</v>
          </cell>
          <cell r="J602">
            <v>6.7655899999999995</v>
          </cell>
        </row>
        <row r="603">
          <cell r="A603">
            <v>532022</v>
          </cell>
          <cell r="B603">
            <v>53</v>
          </cell>
          <cell r="C603">
            <v>107</v>
          </cell>
          <cell r="D603" t="str">
            <v>Exploración Cuichapa</v>
          </cell>
          <cell r="E603">
            <v>2022</v>
          </cell>
          <cell r="F603">
            <v>65.484009999999998</v>
          </cell>
          <cell r="G603">
            <v>104.15497999999999</v>
          </cell>
          <cell r="H603">
            <v>83.711479999999995</v>
          </cell>
          <cell r="I603">
            <v>20.4435</v>
          </cell>
          <cell r="J603">
            <v>9.1697500000000005</v>
          </cell>
        </row>
        <row r="604">
          <cell r="A604">
            <v>532023</v>
          </cell>
          <cell r="B604">
            <v>53</v>
          </cell>
          <cell r="C604">
            <v>107</v>
          </cell>
          <cell r="D604" t="str">
            <v>Exploración Cuichapa</v>
          </cell>
          <cell r="E604">
            <v>2023</v>
          </cell>
          <cell r="F604">
            <v>79.925139999999999</v>
          </cell>
          <cell r="G604">
            <v>133.1712</v>
          </cell>
          <cell r="H604">
            <v>98.033299999999997</v>
          </cell>
          <cell r="I604">
            <v>35.137900000000002</v>
          </cell>
          <cell r="J604">
            <v>12.2842</v>
          </cell>
        </row>
        <row r="605">
          <cell r="A605">
            <v>532024</v>
          </cell>
          <cell r="B605">
            <v>53</v>
          </cell>
          <cell r="C605">
            <v>107</v>
          </cell>
          <cell r="D605" t="str">
            <v>Exploración Cuichapa</v>
          </cell>
          <cell r="E605">
            <v>2024</v>
          </cell>
          <cell r="F605">
            <v>96.09169</v>
          </cell>
          <cell r="G605">
            <v>162.74860000000001</v>
          </cell>
          <cell r="H605">
            <v>114.24920000000002</v>
          </cell>
          <cell r="I605">
            <v>48.499400000000001</v>
          </cell>
          <cell r="J605">
            <v>15.372550000000002</v>
          </cell>
        </row>
        <row r="606">
          <cell r="A606">
            <v>532025</v>
          </cell>
          <cell r="B606">
            <v>53</v>
          </cell>
          <cell r="C606">
            <v>107</v>
          </cell>
          <cell r="D606" t="str">
            <v>Exploración Cuichapa</v>
          </cell>
          <cell r="E606">
            <v>2025</v>
          </cell>
          <cell r="F606">
            <v>106.37114</v>
          </cell>
          <cell r="G606">
            <v>179.28473</v>
          </cell>
          <cell r="H606">
            <v>128.97362999999999</v>
          </cell>
          <cell r="I606">
            <v>50.311100000000003</v>
          </cell>
          <cell r="J606">
            <v>17.056239999999999</v>
          </cell>
        </row>
        <row r="607">
          <cell r="A607">
            <v>532026</v>
          </cell>
          <cell r="B607">
            <v>53</v>
          </cell>
          <cell r="C607">
            <v>107</v>
          </cell>
          <cell r="D607" t="str">
            <v>Exploración Cuichapa</v>
          </cell>
          <cell r="E607">
            <v>2026</v>
          </cell>
          <cell r="F607">
            <v>112.71946</v>
          </cell>
          <cell r="G607">
            <v>184.01075</v>
          </cell>
          <cell r="H607">
            <v>138.31135</v>
          </cell>
          <cell r="I607">
            <v>45.699399999999997</v>
          </cell>
          <cell r="J607">
            <v>17.41985</v>
          </cell>
        </row>
        <row r="608">
          <cell r="A608">
            <v>532027</v>
          </cell>
          <cell r="B608">
            <v>53</v>
          </cell>
          <cell r="C608">
            <v>107</v>
          </cell>
          <cell r="D608" t="str">
            <v>Exploración Cuichapa</v>
          </cell>
          <cell r="E608">
            <v>2027</v>
          </cell>
          <cell r="F608">
            <v>113.44181</v>
          </cell>
          <cell r="G608">
            <v>179.61671000000004</v>
          </cell>
          <cell r="H608">
            <v>141.01201000000003</v>
          </cell>
          <cell r="I608">
            <v>38.604700000000001</v>
          </cell>
          <cell r="J608">
            <v>16.935039999999997</v>
          </cell>
        </row>
        <row r="609">
          <cell r="A609">
            <v>532028</v>
          </cell>
          <cell r="B609">
            <v>53</v>
          </cell>
          <cell r="C609">
            <v>107</v>
          </cell>
          <cell r="D609" t="str">
            <v>Exploración Cuichapa</v>
          </cell>
          <cell r="E609">
            <v>2028</v>
          </cell>
          <cell r="F609">
            <v>108.82082000000001</v>
          </cell>
          <cell r="G609">
            <v>170.79621</v>
          </cell>
          <cell r="H609">
            <v>138.88811000000001</v>
          </cell>
          <cell r="I609">
            <v>31.908100000000001</v>
          </cell>
          <cell r="J609">
            <v>15.481769999999999</v>
          </cell>
        </row>
        <row r="610">
          <cell r="A610">
            <v>532029</v>
          </cell>
          <cell r="B610">
            <v>53</v>
          </cell>
          <cell r="C610">
            <v>107</v>
          </cell>
          <cell r="D610" t="str">
            <v>Exploración Cuichapa</v>
          </cell>
          <cell r="E610">
            <v>2029</v>
          </cell>
          <cell r="F610">
            <v>98.530179999999987</v>
          </cell>
          <cell r="G610">
            <v>157.43786</v>
          </cell>
          <cell r="H610">
            <v>131.13976</v>
          </cell>
          <cell r="I610">
            <v>26.298100000000002</v>
          </cell>
          <cell r="J610">
            <v>13.557770000000001</v>
          </cell>
        </row>
        <row r="611">
          <cell r="A611">
            <v>532030</v>
          </cell>
          <cell r="B611">
            <v>53</v>
          </cell>
          <cell r="C611">
            <v>107</v>
          </cell>
          <cell r="D611" t="str">
            <v>Exploración Cuichapa</v>
          </cell>
          <cell r="E611">
            <v>2030</v>
          </cell>
          <cell r="F611">
            <v>90.536810000000003</v>
          </cell>
          <cell r="G611">
            <v>140.66684999999998</v>
          </cell>
          <cell r="H611">
            <v>119.04334999999999</v>
          </cell>
          <cell r="I611">
            <v>21.6235</v>
          </cell>
          <cell r="J611">
            <v>11.690000000000001</v>
          </cell>
        </row>
        <row r="612">
          <cell r="A612">
            <v>532031</v>
          </cell>
          <cell r="B612">
            <v>53</v>
          </cell>
          <cell r="C612">
            <v>107</v>
          </cell>
          <cell r="D612" t="str">
            <v>Exploración Cuichapa</v>
          </cell>
          <cell r="E612">
            <v>2031</v>
          </cell>
          <cell r="F612">
            <v>86.515469999999993</v>
          </cell>
          <cell r="G612">
            <v>129.46859000000001</v>
          </cell>
          <cell r="H612">
            <v>111.66768999999999</v>
          </cell>
          <cell r="I612">
            <v>17.800899999999999</v>
          </cell>
          <cell r="J612">
            <v>10.24466</v>
          </cell>
        </row>
        <row r="613">
          <cell r="A613">
            <v>532032</v>
          </cell>
          <cell r="B613">
            <v>53</v>
          </cell>
          <cell r="C613">
            <v>107</v>
          </cell>
          <cell r="D613" t="str">
            <v>Exploración Cuichapa</v>
          </cell>
          <cell r="E613">
            <v>2032</v>
          </cell>
          <cell r="F613">
            <v>85.190489999999997</v>
          </cell>
          <cell r="G613">
            <v>121.45618999999999</v>
          </cell>
          <cell r="H613">
            <v>106.76858999999999</v>
          </cell>
          <cell r="I613">
            <v>14.6876</v>
          </cell>
          <cell r="J613">
            <v>9.053390000000002</v>
          </cell>
        </row>
        <row r="614">
          <cell r="A614">
            <v>532033</v>
          </cell>
          <cell r="B614">
            <v>53</v>
          </cell>
          <cell r="C614">
            <v>107</v>
          </cell>
          <cell r="D614" t="str">
            <v>Exploración Cuichapa</v>
          </cell>
          <cell r="E614">
            <v>2033</v>
          </cell>
          <cell r="F614">
            <v>75.397899999999993</v>
          </cell>
          <cell r="G614">
            <v>105.97943000000001</v>
          </cell>
          <cell r="H614">
            <v>93.861730000000009</v>
          </cell>
          <cell r="I614">
            <v>12.117699999999999</v>
          </cell>
          <cell r="J614">
            <v>7.6757699999999991</v>
          </cell>
        </row>
        <row r="615">
          <cell r="A615">
            <v>532034</v>
          </cell>
          <cell r="B615">
            <v>53</v>
          </cell>
          <cell r="C615">
            <v>107</v>
          </cell>
          <cell r="D615" t="str">
            <v>Exploración Cuichapa</v>
          </cell>
          <cell r="E615">
            <v>2034</v>
          </cell>
          <cell r="F615">
            <v>63.52514</v>
          </cell>
          <cell r="G615">
            <v>89.243579999999994</v>
          </cell>
          <cell r="H615">
            <v>79.244459999999989</v>
          </cell>
          <cell r="I615">
            <v>9.9991199999999996</v>
          </cell>
          <cell r="J615">
            <v>6.3921799999999998</v>
          </cell>
        </row>
        <row r="616">
          <cell r="A616">
            <v>532035</v>
          </cell>
          <cell r="B616">
            <v>53</v>
          </cell>
          <cell r="C616">
            <v>107</v>
          </cell>
          <cell r="D616" t="str">
            <v>Exploración Cuichapa</v>
          </cell>
          <cell r="E616">
            <v>2035</v>
          </cell>
          <cell r="F616">
            <v>53.62415</v>
          </cell>
          <cell r="G616">
            <v>75.339619999999996</v>
          </cell>
          <cell r="H616">
            <v>67.071739999999991</v>
          </cell>
          <cell r="I616">
            <v>8.2678799999999999</v>
          </cell>
          <cell r="J616">
            <v>5.3321900000000007</v>
          </cell>
        </row>
        <row r="617">
          <cell r="A617">
            <v>532036</v>
          </cell>
          <cell r="B617">
            <v>53</v>
          </cell>
          <cell r="C617">
            <v>107</v>
          </cell>
          <cell r="D617" t="str">
            <v>Exploración Cuichapa</v>
          </cell>
          <cell r="E617">
            <v>2036</v>
          </cell>
          <cell r="F617">
            <v>45.027299999999997</v>
          </cell>
          <cell r="G617">
            <v>63.336119999999994</v>
          </cell>
          <cell r="H617">
            <v>56.473369999999996</v>
          </cell>
          <cell r="I617">
            <v>6.8627500000000001</v>
          </cell>
          <cell r="J617">
            <v>4.4346500000000004</v>
          </cell>
        </row>
        <row r="618">
          <cell r="A618">
            <v>532037</v>
          </cell>
          <cell r="B618">
            <v>53</v>
          </cell>
          <cell r="C618">
            <v>107</v>
          </cell>
          <cell r="D618" t="str">
            <v>Exploración Cuichapa</v>
          </cell>
          <cell r="E618">
            <v>2037</v>
          </cell>
          <cell r="F618">
            <v>37.493929999999999</v>
          </cell>
          <cell r="G618">
            <v>52.973750000000017</v>
          </cell>
          <cell r="H618">
            <v>47.338760000000015</v>
          </cell>
          <cell r="I618">
            <v>5.6349900000000002</v>
          </cell>
          <cell r="J618">
            <v>3.6715800000000001</v>
          </cell>
        </row>
        <row r="619">
          <cell r="A619">
            <v>532038</v>
          </cell>
          <cell r="B619">
            <v>53</v>
          </cell>
          <cell r="C619">
            <v>107</v>
          </cell>
          <cell r="D619" t="str">
            <v>Exploración Cuichapa</v>
          </cell>
          <cell r="E619">
            <v>2038</v>
          </cell>
          <cell r="F619">
            <v>31.431380000000001</v>
          </cell>
          <cell r="G619">
            <v>44.615130000000001</v>
          </cell>
          <cell r="H619">
            <v>39.96658</v>
          </cell>
          <cell r="I619">
            <v>4.6485500000000002</v>
          </cell>
          <cell r="J619">
            <v>3.0564500000000003</v>
          </cell>
        </row>
        <row r="620">
          <cell r="A620">
            <v>532039</v>
          </cell>
          <cell r="B620">
            <v>53</v>
          </cell>
          <cell r="C620">
            <v>107</v>
          </cell>
          <cell r="D620" t="str">
            <v>Exploración Cuichapa</v>
          </cell>
          <cell r="E620">
            <v>2039</v>
          </cell>
          <cell r="F620">
            <v>26.287190000000002</v>
          </cell>
          <cell r="G620">
            <v>37.565919999999998</v>
          </cell>
          <cell r="H620">
            <v>33.716650000000001</v>
          </cell>
          <cell r="I620">
            <v>3.8492700000000002</v>
          </cell>
          <cell r="J620">
            <v>2.54305</v>
          </cell>
        </row>
        <row r="621">
          <cell r="A621">
            <v>532040</v>
          </cell>
          <cell r="B621">
            <v>53</v>
          </cell>
          <cell r="C621">
            <v>107</v>
          </cell>
          <cell r="D621" t="str">
            <v>Exploración Cuichapa</v>
          </cell>
          <cell r="E621">
            <v>2040</v>
          </cell>
          <cell r="F621">
            <v>22.029150000000001</v>
          </cell>
          <cell r="G621">
            <v>31.744270000000004</v>
          </cell>
          <cell r="H621">
            <v>28.566470000000002</v>
          </cell>
          <cell r="I621">
            <v>3.1778</v>
          </cell>
          <cell r="J621">
            <v>2.1182499999999997</v>
          </cell>
        </row>
        <row r="622">
          <cell r="A622">
            <v>532041</v>
          </cell>
          <cell r="B622">
            <v>53</v>
          </cell>
          <cell r="C622">
            <v>107</v>
          </cell>
          <cell r="D622" t="str">
            <v>Exploración Cuichapa</v>
          </cell>
          <cell r="E622">
            <v>2041</v>
          </cell>
          <cell r="F622">
            <v>18.846709999999998</v>
          </cell>
          <cell r="G622">
            <v>27.265779999999996</v>
          </cell>
          <cell r="H622">
            <v>24.648829999999997</v>
          </cell>
          <cell r="I622">
            <v>2.6169500000000001</v>
          </cell>
          <cell r="J622">
            <v>1.79125</v>
          </cell>
        </row>
        <row r="623">
          <cell r="A623">
            <v>532042</v>
          </cell>
          <cell r="B623">
            <v>53</v>
          </cell>
          <cell r="C623">
            <v>107</v>
          </cell>
          <cell r="D623" t="str">
            <v>Exploración Cuichapa</v>
          </cell>
          <cell r="E623">
            <v>2042</v>
          </cell>
          <cell r="F623">
            <v>16.342179999999999</v>
          </cell>
          <cell r="G623">
            <v>23.702909999999999</v>
          </cell>
          <cell r="H623">
            <v>21.547809999999998</v>
          </cell>
          <cell r="I623">
            <v>2.1551</v>
          </cell>
          <cell r="J623">
            <v>1.53054</v>
          </cell>
        </row>
        <row r="624">
          <cell r="A624">
            <v>532043</v>
          </cell>
          <cell r="B624">
            <v>53</v>
          </cell>
          <cell r="C624">
            <v>107</v>
          </cell>
          <cell r="D624" t="str">
            <v>Exploración Cuichapa</v>
          </cell>
          <cell r="E624">
            <v>2043</v>
          </cell>
          <cell r="F624">
            <v>13.899280000000001</v>
          </cell>
          <cell r="G624">
            <v>20.339619999999996</v>
          </cell>
          <cell r="H624">
            <v>18.561989999999998</v>
          </cell>
          <cell r="I624">
            <v>1.77763</v>
          </cell>
          <cell r="J624">
            <v>1.294</v>
          </cell>
        </row>
        <row r="625">
          <cell r="A625">
            <v>532044</v>
          </cell>
          <cell r="B625">
            <v>53</v>
          </cell>
          <cell r="C625">
            <v>107</v>
          </cell>
          <cell r="D625" t="str">
            <v>Exploración Cuichapa</v>
          </cell>
          <cell r="E625">
            <v>2044</v>
          </cell>
          <cell r="F625">
            <v>11.715920000000001</v>
          </cell>
          <cell r="G625">
            <v>17.35266</v>
          </cell>
          <cell r="H625">
            <v>15.897190000000002</v>
          </cell>
          <cell r="I625">
            <v>1.45547</v>
          </cell>
          <cell r="J625">
            <v>1.0869199999999999</v>
          </cell>
        </row>
        <row r="626">
          <cell r="A626">
            <v>532045</v>
          </cell>
          <cell r="B626">
            <v>53</v>
          </cell>
          <cell r="C626">
            <v>107</v>
          </cell>
          <cell r="D626" t="str">
            <v>Exploración Cuichapa</v>
          </cell>
          <cell r="E626">
            <v>2045</v>
          </cell>
          <cell r="F626">
            <v>9.88767</v>
          </cell>
          <cell r="G626">
            <v>14.83315</v>
          </cell>
          <cell r="H626">
            <v>13.642149999999999</v>
          </cell>
          <cell r="I626">
            <v>1.1910000000000001</v>
          </cell>
          <cell r="J626">
            <v>0.91456999999999999</v>
          </cell>
        </row>
        <row r="627">
          <cell r="A627">
            <v>532046</v>
          </cell>
          <cell r="B627">
            <v>53</v>
          </cell>
          <cell r="C627">
            <v>107</v>
          </cell>
          <cell r="D627" t="str">
            <v>Exploración Cuichapa</v>
          </cell>
          <cell r="E627">
            <v>2046</v>
          </cell>
          <cell r="F627">
            <v>8.3232199999999992</v>
          </cell>
          <cell r="G627">
            <v>12.669450000000001</v>
          </cell>
          <cell r="H627">
            <v>11.692240000000002</v>
          </cell>
          <cell r="I627">
            <v>0.97721000000000002</v>
          </cell>
          <cell r="J627">
            <v>0.76959000000000011</v>
          </cell>
        </row>
        <row r="628">
          <cell r="A628">
            <v>532047</v>
          </cell>
          <cell r="B628">
            <v>53</v>
          </cell>
          <cell r="C628">
            <v>107</v>
          </cell>
          <cell r="D628" t="str">
            <v>Exploración Cuichapa</v>
          </cell>
          <cell r="E628">
            <v>2047</v>
          </cell>
          <cell r="F628">
            <v>7.010810000000002</v>
          </cell>
          <cell r="G628">
            <v>10.835159999999998</v>
          </cell>
          <cell r="H628">
            <v>10.029679999999999</v>
          </cell>
          <cell r="I628">
            <v>0.80547999999999997</v>
          </cell>
          <cell r="J628">
            <v>0.64883000000000013</v>
          </cell>
        </row>
        <row r="629">
          <cell r="A629">
            <v>532048</v>
          </cell>
          <cell r="B629">
            <v>53</v>
          </cell>
          <cell r="C629">
            <v>107</v>
          </cell>
          <cell r="D629" t="str">
            <v>Exploración Cuichapa</v>
          </cell>
          <cell r="E629">
            <v>2048</v>
          </cell>
          <cell r="F629">
            <v>5.9348199999999984</v>
          </cell>
          <cell r="G629">
            <v>9.3200999999999983</v>
          </cell>
          <cell r="H629">
            <v>8.6547099999999979</v>
          </cell>
          <cell r="I629">
            <v>0.66539000000000004</v>
          </cell>
          <cell r="J629">
            <v>0.55040000000000011</v>
          </cell>
        </row>
        <row r="630">
          <cell r="A630">
            <v>532049</v>
          </cell>
          <cell r="B630">
            <v>53</v>
          </cell>
          <cell r="C630">
            <v>107</v>
          </cell>
          <cell r="D630" t="str">
            <v>Exploración Cuichapa</v>
          </cell>
          <cell r="E630">
            <v>2049</v>
          </cell>
          <cell r="F630">
            <v>5.0413100000000002</v>
          </cell>
          <cell r="G630">
            <v>8.0251199999999994</v>
          </cell>
          <cell r="H630">
            <v>7.4774399999999996</v>
          </cell>
          <cell r="I630">
            <v>0.54767999999999994</v>
          </cell>
          <cell r="J630">
            <v>0.4677</v>
          </cell>
        </row>
        <row r="631">
          <cell r="A631">
            <v>532050</v>
          </cell>
          <cell r="B631">
            <v>53</v>
          </cell>
          <cell r="C631">
            <v>107</v>
          </cell>
          <cell r="D631" t="str">
            <v>Exploración Cuichapa</v>
          </cell>
          <cell r="E631">
            <v>2050</v>
          </cell>
          <cell r="F631">
            <v>4.30966</v>
          </cell>
          <cell r="G631">
            <v>6.9621699999999995</v>
          </cell>
          <cell r="H631">
            <v>6.5118499999999999</v>
          </cell>
          <cell r="I631">
            <v>0.45032</v>
          </cell>
          <cell r="J631">
            <v>0.40078000000000003</v>
          </cell>
        </row>
        <row r="632">
          <cell r="A632">
            <v>532051</v>
          </cell>
          <cell r="B632">
            <v>53</v>
          </cell>
          <cell r="C632">
            <v>107</v>
          </cell>
          <cell r="D632" t="str">
            <v>Exploración Cuichapa</v>
          </cell>
          <cell r="E632">
            <v>2051</v>
          </cell>
          <cell r="F632">
            <v>3.6869399999999999</v>
          </cell>
          <cell r="G632">
            <v>6.0739600000000014</v>
          </cell>
          <cell r="H632">
            <v>5.704600000000001</v>
          </cell>
          <cell r="I632">
            <v>0.36936000000000002</v>
          </cell>
          <cell r="J632">
            <v>0.34423000000000004</v>
          </cell>
        </row>
        <row r="633">
          <cell r="A633">
            <v>532052</v>
          </cell>
          <cell r="B633">
            <v>53</v>
          </cell>
          <cell r="C633">
            <v>107</v>
          </cell>
          <cell r="D633" t="str">
            <v>Exploración Cuichapa</v>
          </cell>
          <cell r="E633">
            <v>2052</v>
          </cell>
          <cell r="F633">
            <v>3.1561599999999994</v>
          </cell>
          <cell r="G633">
            <v>5.3011399999999993</v>
          </cell>
          <cell r="H633">
            <v>4.9999299999999991</v>
          </cell>
          <cell r="I633">
            <v>0.30120999999999998</v>
          </cell>
          <cell r="J633">
            <v>0.29592000000000002</v>
          </cell>
        </row>
        <row r="634">
          <cell r="A634">
            <v>532053</v>
          </cell>
          <cell r="B634">
            <v>53</v>
          </cell>
          <cell r="C634">
            <v>107</v>
          </cell>
          <cell r="D634" t="str">
            <v>Exploración Cuichapa</v>
          </cell>
          <cell r="E634">
            <v>2053</v>
          </cell>
          <cell r="F634">
            <v>2.7016900000000001</v>
          </cell>
          <cell r="G634">
            <v>4.6280299999999999</v>
          </cell>
          <cell r="H634">
            <v>4.3795599999999997</v>
          </cell>
          <cell r="I634">
            <v>0.24847</v>
          </cell>
          <cell r="J634">
            <v>0.25484000000000001</v>
          </cell>
        </row>
        <row r="635">
          <cell r="A635">
            <v>532054</v>
          </cell>
          <cell r="B635">
            <v>53</v>
          </cell>
          <cell r="C635">
            <v>107</v>
          </cell>
          <cell r="D635" t="str">
            <v>Exploración Cuichapa</v>
          </cell>
          <cell r="E635">
            <v>2054</v>
          </cell>
          <cell r="F635">
            <v>2.3089499999999998</v>
          </cell>
          <cell r="G635">
            <v>4.0131300000000003</v>
          </cell>
          <cell r="H635">
            <v>3.8078300000000005</v>
          </cell>
          <cell r="I635">
            <v>0.20530000000000001</v>
          </cell>
          <cell r="J635">
            <v>0.21837999999999996</v>
          </cell>
        </row>
        <row r="636">
          <cell r="A636">
            <v>532055</v>
          </cell>
          <cell r="B636">
            <v>53</v>
          </cell>
          <cell r="C636">
            <v>107</v>
          </cell>
          <cell r="D636" t="str">
            <v>Exploración Cuichapa</v>
          </cell>
          <cell r="E636">
            <v>2055</v>
          </cell>
          <cell r="F636">
            <v>1.9782300000000002</v>
          </cell>
          <cell r="G636">
            <v>3.4989099999999995</v>
          </cell>
          <cell r="H636">
            <v>3.3299299999999996</v>
          </cell>
          <cell r="I636">
            <v>0.16897999999999999</v>
          </cell>
          <cell r="J636">
            <v>0.18683999999999995</v>
          </cell>
        </row>
        <row r="637">
          <cell r="A637">
            <v>532056</v>
          </cell>
          <cell r="B637">
            <v>53</v>
          </cell>
          <cell r="C637">
            <v>107</v>
          </cell>
          <cell r="D637" t="str">
            <v>Exploración Cuichapa</v>
          </cell>
          <cell r="E637">
            <v>2056</v>
          </cell>
          <cell r="F637">
            <v>1.6903100000000002</v>
          </cell>
          <cell r="G637">
            <v>3.0520400000000008</v>
          </cell>
          <cell r="H637">
            <v>2.9165100000000006</v>
          </cell>
          <cell r="I637">
            <v>0.13553000000000001</v>
          </cell>
          <cell r="J637">
            <v>0.15895999999999996</v>
          </cell>
        </row>
        <row r="638">
          <cell r="A638">
            <v>532057</v>
          </cell>
          <cell r="B638">
            <v>53</v>
          </cell>
          <cell r="C638">
            <v>107</v>
          </cell>
          <cell r="D638" t="str">
            <v>Exploración Cuichapa</v>
          </cell>
          <cell r="E638">
            <v>2057</v>
          </cell>
          <cell r="F638">
            <v>1.4190199999999997</v>
          </cell>
          <cell r="G638">
            <v>2.63551</v>
          </cell>
          <cell r="H638">
            <v>2.53261</v>
          </cell>
          <cell r="I638">
            <v>0.10290000000000001</v>
          </cell>
          <cell r="J638">
            <v>0.13235</v>
          </cell>
        </row>
        <row r="639">
          <cell r="A639">
            <v>532058</v>
          </cell>
          <cell r="B639">
            <v>53</v>
          </cell>
          <cell r="C639">
            <v>107</v>
          </cell>
          <cell r="D639" t="str">
            <v>Exploración Cuichapa</v>
          </cell>
          <cell r="E639">
            <v>2058</v>
          </cell>
          <cell r="F639">
            <v>1.1261000000000001</v>
          </cell>
          <cell r="G639">
            <v>2.1957900000000001</v>
          </cell>
          <cell r="H639">
            <v>2.1279500000000002</v>
          </cell>
          <cell r="I639">
            <v>6.7839999999999998E-2</v>
          </cell>
          <cell r="J639">
            <v>0.10412999999999999</v>
          </cell>
        </row>
        <row r="640">
          <cell r="A640">
            <v>532059</v>
          </cell>
          <cell r="B640">
            <v>53</v>
          </cell>
          <cell r="C640">
            <v>107</v>
          </cell>
          <cell r="D640" t="str">
            <v>Exploración Cuichapa</v>
          </cell>
          <cell r="E640">
            <v>2059</v>
          </cell>
          <cell r="F640">
            <v>0.75056</v>
          </cell>
          <cell r="G640">
            <v>1.5962799999999997</v>
          </cell>
          <cell r="H640">
            <v>1.5629699999999997</v>
          </cell>
          <cell r="I640">
            <v>3.3309999999999999E-2</v>
          </cell>
          <cell r="J640">
            <v>6.9440000000000002E-2</v>
          </cell>
        </row>
        <row r="641">
          <cell r="A641">
            <v>542011</v>
          </cell>
          <cell r="B641">
            <v>54</v>
          </cell>
          <cell r="C641">
            <v>110</v>
          </cell>
          <cell r="D641" t="str">
            <v>Exploración Evaluación del Potencial Delta del Bravo</v>
          </cell>
          <cell r="E641">
            <v>2011</v>
          </cell>
          <cell r="F641">
            <v>0</v>
          </cell>
          <cell r="G641">
            <v>0</v>
          </cell>
          <cell r="H641">
            <v>0</v>
          </cell>
          <cell r="I641">
            <v>0</v>
          </cell>
          <cell r="J641">
            <v>0</v>
          </cell>
        </row>
        <row r="642">
          <cell r="A642">
            <v>542012</v>
          </cell>
          <cell r="B642">
            <v>54</v>
          </cell>
          <cell r="C642">
            <v>110</v>
          </cell>
          <cell r="D642" t="str">
            <v>Exploración Evaluación del Potencial Delta del Bravo</v>
          </cell>
          <cell r="E642">
            <v>2012</v>
          </cell>
          <cell r="F642">
            <v>0</v>
          </cell>
          <cell r="G642">
            <v>0</v>
          </cell>
          <cell r="H642">
            <v>0</v>
          </cell>
          <cell r="I642">
            <v>0</v>
          </cell>
          <cell r="J642">
            <v>0</v>
          </cell>
        </row>
        <row r="643">
          <cell r="A643">
            <v>542013</v>
          </cell>
          <cell r="B643">
            <v>54</v>
          </cell>
          <cell r="C643">
            <v>110</v>
          </cell>
          <cell r="D643" t="str">
            <v>Exploración Evaluación del Potencial Delta del Bravo</v>
          </cell>
          <cell r="E643">
            <v>2013</v>
          </cell>
          <cell r="F643">
            <v>0</v>
          </cell>
          <cell r="G643">
            <v>0</v>
          </cell>
          <cell r="H643">
            <v>0</v>
          </cell>
          <cell r="I643">
            <v>0</v>
          </cell>
          <cell r="J643">
            <v>0</v>
          </cell>
        </row>
        <row r="644">
          <cell r="A644">
            <v>542014</v>
          </cell>
          <cell r="B644">
            <v>54</v>
          </cell>
          <cell r="C644">
            <v>110</v>
          </cell>
          <cell r="D644" t="str">
            <v>Exploración Evaluación del Potencial Delta del Bravo</v>
          </cell>
          <cell r="E644">
            <v>2014</v>
          </cell>
          <cell r="F644">
            <v>0</v>
          </cell>
          <cell r="G644">
            <v>0</v>
          </cell>
          <cell r="H644">
            <v>0</v>
          </cell>
          <cell r="I644">
            <v>0</v>
          </cell>
          <cell r="J644">
            <v>0</v>
          </cell>
        </row>
        <row r="645">
          <cell r="A645">
            <v>542015</v>
          </cell>
          <cell r="B645">
            <v>54</v>
          </cell>
          <cell r="C645">
            <v>110</v>
          </cell>
          <cell r="D645" t="str">
            <v>Exploración Evaluación del Potencial Delta del Bravo</v>
          </cell>
          <cell r="E645">
            <v>2015</v>
          </cell>
          <cell r="F645">
            <v>0</v>
          </cell>
          <cell r="G645">
            <v>0</v>
          </cell>
          <cell r="H645">
            <v>0</v>
          </cell>
          <cell r="I645">
            <v>0</v>
          </cell>
          <cell r="J645">
            <v>0</v>
          </cell>
        </row>
        <row r="646">
          <cell r="A646">
            <v>542016</v>
          </cell>
          <cell r="B646">
            <v>54</v>
          </cell>
          <cell r="C646">
            <v>110</v>
          </cell>
          <cell r="D646" t="str">
            <v>Exploración Evaluación del Potencial Delta del Bravo</v>
          </cell>
          <cell r="E646">
            <v>2016</v>
          </cell>
          <cell r="F646">
            <v>0</v>
          </cell>
          <cell r="G646">
            <v>0</v>
          </cell>
          <cell r="H646">
            <v>0</v>
          </cell>
          <cell r="I646">
            <v>0</v>
          </cell>
          <cell r="J646">
            <v>0</v>
          </cell>
        </row>
        <row r="647">
          <cell r="A647">
            <v>542017</v>
          </cell>
          <cell r="B647">
            <v>54</v>
          </cell>
          <cell r="C647">
            <v>110</v>
          </cell>
          <cell r="D647" t="str">
            <v>Exploración Evaluación del Potencial Delta del Bravo</v>
          </cell>
          <cell r="E647">
            <v>2017</v>
          </cell>
          <cell r="F647">
            <v>4.2509499999999996</v>
          </cell>
          <cell r="G647">
            <v>23.445799999999998</v>
          </cell>
          <cell r="H647">
            <v>0</v>
          </cell>
          <cell r="I647">
            <v>23.445799999999998</v>
          </cell>
          <cell r="J647">
            <v>0.18210000000000001</v>
          </cell>
        </row>
        <row r="648">
          <cell r="A648">
            <v>542018</v>
          </cell>
          <cell r="B648">
            <v>54</v>
          </cell>
          <cell r="C648">
            <v>110</v>
          </cell>
          <cell r="D648" t="str">
            <v>Exploración Evaluación del Potencial Delta del Bravo</v>
          </cell>
          <cell r="E648">
            <v>2018</v>
          </cell>
          <cell r="F648">
            <v>4.4924099999999996</v>
          </cell>
          <cell r="G648">
            <v>82.592600000000004</v>
          </cell>
          <cell r="H648">
            <v>0</v>
          </cell>
          <cell r="I648">
            <v>82.592600000000004</v>
          </cell>
          <cell r="J648">
            <v>0.74844999999999995</v>
          </cell>
        </row>
        <row r="649">
          <cell r="A649">
            <v>542019</v>
          </cell>
          <cell r="B649">
            <v>54</v>
          </cell>
          <cell r="C649">
            <v>110</v>
          </cell>
          <cell r="D649" t="str">
            <v>Exploración Evaluación del Potencial Delta del Bravo</v>
          </cell>
          <cell r="E649">
            <v>2019</v>
          </cell>
          <cell r="F649">
            <v>3.8565100000000001</v>
          </cell>
          <cell r="G649">
            <v>177.21800000000002</v>
          </cell>
          <cell r="H649">
            <v>0</v>
          </cell>
          <cell r="I649">
            <v>177.21800000000002</v>
          </cell>
          <cell r="J649">
            <v>1.6741000000000001</v>
          </cell>
        </row>
        <row r="650">
          <cell r="A650">
            <v>542020</v>
          </cell>
          <cell r="B650">
            <v>54</v>
          </cell>
          <cell r="C650">
            <v>110</v>
          </cell>
          <cell r="D650" t="str">
            <v>Exploración Evaluación del Potencial Delta del Bravo</v>
          </cell>
          <cell r="E650">
            <v>2020</v>
          </cell>
          <cell r="F650">
            <v>3.2984399999999998</v>
          </cell>
          <cell r="G650">
            <v>252.4203</v>
          </cell>
          <cell r="H650">
            <v>0</v>
          </cell>
          <cell r="I650">
            <v>252.4203</v>
          </cell>
          <cell r="J650">
            <v>2.4032</v>
          </cell>
        </row>
        <row r="651">
          <cell r="A651">
            <v>542021</v>
          </cell>
          <cell r="B651">
            <v>54</v>
          </cell>
          <cell r="C651">
            <v>110</v>
          </cell>
          <cell r="D651" t="str">
            <v>Exploración Evaluación del Potencial Delta del Bravo</v>
          </cell>
          <cell r="E651">
            <v>2021</v>
          </cell>
          <cell r="F651">
            <v>2.81243</v>
          </cell>
          <cell r="G651">
            <v>362.45819999999998</v>
          </cell>
          <cell r="H651">
            <v>0</v>
          </cell>
          <cell r="I651">
            <v>362.45819999999998</v>
          </cell>
          <cell r="J651">
            <v>3.4729100000000002</v>
          </cell>
        </row>
        <row r="652">
          <cell r="A652">
            <v>542022</v>
          </cell>
          <cell r="B652">
            <v>54</v>
          </cell>
          <cell r="C652">
            <v>110</v>
          </cell>
          <cell r="D652" t="str">
            <v>Exploración Evaluación del Potencial Delta del Bravo</v>
          </cell>
          <cell r="E652">
            <v>2022</v>
          </cell>
          <cell r="F652">
            <v>2.38306</v>
          </cell>
          <cell r="G652">
            <v>504.69159999999999</v>
          </cell>
          <cell r="H652">
            <v>0</v>
          </cell>
          <cell r="I652">
            <v>504.69159999999999</v>
          </cell>
          <cell r="J652">
            <v>4.8649699999999996</v>
          </cell>
        </row>
        <row r="653">
          <cell r="A653">
            <v>542023</v>
          </cell>
          <cell r="B653">
            <v>54</v>
          </cell>
          <cell r="C653">
            <v>110</v>
          </cell>
          <cell r="D653" t="str">
            <v>Exploración Evaluación del Potencial Delta del Bravo</v>
          </cell>
          <cell r="E653">
            <v>2023</v>
          </cell>
          <cell r="F653">
            <v>2.02182</v>
          </cell>
          <cell r="G653">
            <v>552.64470000000006</v>
          </cell>
          <cell r="H653">
            <v>0</v>
          </cell>
          <cell r="I653">
            <v>552.64470000000006</v>
          </cell>
          <cell r="J653">
            <v>5.3323999999999998</v>
          </cell>
        </row>
        <row r="654">
          <cell r="A654">
            <v>542024</v>
          </cell>
          <cell r="B654">
            <v>54</v>
          </cell>
          <cell r="C654">
            <v>110</v>
          </cell>
          <cell r="D654" t="str">
            <v>Exploración Evaluación del Potencial Delta del Bravo</v>
          </cell>
          <cell r="E654">
            <v>2024</v>
          </cell>
          <cell r="F654">
            <v>1.6678500000000001</v>
          </cell>
          <cell r="G654">
            <v>532.26909999999998</v>
          </cell>
          <cell r="H654">
            <v>0</v>
          </cell>
          <cell r="I654">
            <v>532.26909999999998</v>
          </cell>
          <cell r="J654">
            <v>5.1307700000000001</v>
          </cell>
        </row>
        <row r="655">
          <cell r="A655">
            <v>542025</v>
          </cell>
          <cell r="B655">
            <v>54</v>
          </cell>
          <cell r="C655">
            <v>110</v>
          </cell>
          <cell r="D655" t="str">
            <v>Exploración Evaluación del Potencial Delta del Bravo</v>
          </cell>
          <cell r="E655">
            <v>2025</v>
          </cell>
          <cell r="F655">
            <v>1.38775</v>
          </cell>
          <cell r="G655">
            <v>505.11419999999998</v>
          </cell>
          <cell r="H655">
            <v>0</v>
          </cell>
          <cell r="I655">
            <v>505.11419999999998</v>
          </cell>
          <cell r="J655">
            <v>4.8698800000000002</v>
          </cell>
        </row>
        <row r="656">
          <cell r="A656">
            <v>542026</v>
          </cell>
          <cell r="B656">
            <v>54</v>
          </cell>
          <cell r="C656">
            <v>110</v>
          </cell>
          <cell r="D656" t="str">
            <v>Exploración Evaluación del Potencial Delta del Bravo</v>
          </cell>
          <cell r="E656">
            <v>2026</v>
          </cell>
          <cell r="F656">
            <v>1.17404</v>
          </cell>
          <cell r="G656">
            <v>484.05959999999999</v>
          </cell>
          <cell r="H656">
            <v>0</v>
          </cell>
          <cell r="I656">
            <v>484.05959999999999</v>
          </cell>
          <cell r="J656">
            <v>4.66751</v>
          </cell>
        </row>
        <row r="657">
          <cell r="A657">
            <v>542027</v>
          </cell>
          <cell r="B657">
            <v>54</v>
          </cell>
          <cell r="C657">
            <v>110</v>
          </cell>
          <cell r="D657" t="str">
            <v>Exploración Evaluación del Potencial Delta del Bravo</v>
          </cell>
          <cell r="E657">
            <v>2027</v>
          </cell>
          <cell r="F657">
            <v>1.04566</v>
          </cell>
          <cell r="G657">
            <v>474.92439999999999</v>
          </cell>
          <cell r="H657">
            <v>0</v>
          </cell>
          <cell r="I657">
            <v>474.92439999999999</v>
          </cell>
          <cell r="J657">
            <v>4.5733499999999996</v>
          </cell>
        </row>
        <row r="658">
          <cell r="A658">
            <v>542028</v>
          </cell>
          <cell r="B658">
            <v>54</v>
          </cell>
          <cell r="C658">
            <v>110</v>
          </cell>
          <cell r="D658" t="str">
            <v>Exploración Evaluación del Potencial Delta del Bravo</v>
          </cell>
          <cell r="E658">
            <v>2028</v>
          </cell>
          <cell r="F658">
            <v>0.89959</v>
          </cell>
          <cell r="G658">
            <v>472.09570000000002</v>
          </cell>
          <cell r="H658">
            <v>0</v>
          </cell>
          <cell r="I658">
            <v>472.09570000000002</v>
          </cell>
          <cell r="J658">
            <v>4.5505700000000004</v>
          </cell>
        </row>
        <row r="659">
          <cell r="A659">
            <v>542029</v>
          </cell>
          <cell r="B659">
            <v>54</v>
          </cell>
          <cell r="C659">
            <v>110</v>
          </cell>
          <cell r="D659" t="str">
            <v>Exploración Evaluación del Potencial Delta del Bravo</v>
          </cell>
          <cell r="E659">
            <v>2029</v>
          </cell>
          <cell r="F659">
            <v>0.77361000000000002</v>
          </cell>
          <cell r="G659">
            <v>453.36449999999996</v>
          </cell>
          <cell r="H659">
            <v>0</v>
          </cell>
          <cell r="I659">
            <v>453.36449999999996</v>
          </cell>
          <cell r="J659">
            <v>4.3649500000000003</v>
          </cell>
        </row>
        <row r="660">
          <cell r="A660">
            <v>542030</v>
          </cell>
          <cell r="B660">
            <v>54</v>
          </cell>
          <cell r="C660">
            <v>110</v>
          </cell>
          <cell r="D660" t="str">
            <v>Exploración Evaluación del Potencial Delta del Bravo</v>
          </cell>
          <cell r="E660">
            <v>2030</v>
          </cell>
          <cell r="F660">
            <v>0.65254000000000001</v>
          </cell>
          <cell r="G660">
            <v>414.28210000000001</v>
          </cell>
          <cell r="H660">
            <v>0</v>
          </cell>
          <cell r="I660">
            <v>414.28210000000001</v>
          </cell>
          <cell r="J660">
            <v>3.9917000000000002</v>
          </cell>
        </row>
        <row r="661">
          <cell r="A661">
            <v>542031</v>
          </cell>
          <cell r="B661">
            <v>54</v>
          </cell>
          <cell r="C661">
            <v>110</v>
          </cell>
          <cell r="D661" t="str">
            <v>Exploración Evaluación del Potencial Delta del Bravo</v>
          </cell>
          <cell r="E661">
            <v>2031</v>
          </cell>
          <cell r="F661">
            <v>0.53564999999999996</v>
          </cell>
          <cell r="G661">
            <v>376.7919</v>
          </cell>
          <cell r="H661">
            <v>0</v>
          </cell>
          <cell r="I661">
            <v>376.7919</v>
          </cell>
          <cell r="J661">
            <v>3.6237200000000001</v>
          </cell>
        </row>
        <row r="662">
          <cell r="A662">
            <v>542032</v>
          </cell>
          <cell r="B662">
            <v>54</v>
          </cell>
          <cell r="C662">
            <v>110</v>
          </cell>
          <cell r="D662" t="str">
            <v>Exploración Evaluación del Potencial Delta del Bravo</v>
          </cell>
          <cell r="E662">
            <v>2032</v>
          </cell>
          <cell r="F662">
            <v>0.43536000000000002</v>
          </cell>
          <cell r="G662">
            <v>348.95400000000001</v>
          </cell>
          <cell r="H662">
            <v>0</v>
          </cell>
          <cell r="I662">
            <v>348.95400000000001</v>
          </cell>
          <cell r="J662">
            <v>3.3608500000000001</v>
          </cell>
        </row>
        <row r="663">
          <cell r="A663">
            <v>542033</v>
          </cell>
          <cell r="B663">
            <v>54</v>
          </cell>
          <cell r="C663">
            <v>110</v>
          </cell>
          <cell r="D663" t="str">
            <v>Exploración Evaluación del Potencial Delta del Bravo</v>
          </cell>
          <cell r="E663">
            <v>2033</v>
          </cell>
          <cell r="F663">
            <v>0.34794999999999998</v>
          </cell>
          <cell r="G663">
            <v>289.60519999999997</v>
          </cell>
          <cell r="H663">
            <v>0</v>
          </cell>
          <cell r="I663">
            <v>289.60519999999997</v>
          </cell>
          <cell r="J663">
            <v>2.7872399999999997</v>
          </cell>
        </row>
        <row r="664">
          <cell r="A664">
            <v>542034</v>
          </cell>
          <cell r="B664">
            <v>54</v>
          </cell>
          <cell r="C664">
            <v>110</v>
          </cell>
          <cell r="D664" t="str">
            <v>Exploración Evaluación del Potencial Delta del Bravo</v>
          </cell>
          <cell r="E664">
            <v>2034</v>
          </cell>
          <cell r="F664">
            <v>0.2883</v>
          </cell>
          <cell r="G664">
            <v>256.65690000000001</v>
          </cell>
          <cell r="H664">
            <v>0</v>
          </cell>
          <cell r="I664">
            <v>256.65690000000001</v>
          </cell>
          <cell r="J664">
            <v>2.4709599999999998</v>
          </cell>
        </row>
        <row r="665">
          <cell r="A665">
            <v>542035</v>
          </cell>
          <cell r="B665">
            <v>54</v>
          </cell>
          <cell r="C665">
            <v>110</v>
          </cell>
          <cell r="D665" t="str">
            <v>Exploración Evaluación del Potencial Delta del Bravo</v>
          </cell>
          <cell r="E665">
            <v>2035</v>
          </cell>
          <cell r="F665">
            <v>0.23307</v>
          </cell>
          <cell r="G665">
            <v>212.02259999999998</v>
          </cell>
          <cell r="H665">
            <v>0</v>
          </cell>
          <cell r="I665">
            <v>212.02259999999998</v>
          </cell>
          <cell r="J665">
            <v>2.0474799999999997</v>
          </cell>
        </row>
        <row r="666">
          <cell r="A666">
            <v>542036</v>
          </cell>
          <cell r="B666">
            <v>54</v>
          </cell>
          <cell r="C666">
            <v>110</v>
          </cell>
          <cell r="D666" t="str">
            <v>Exploración Evaluación del Potencial Delta del Bravo</v>
          </cell>
          <cell r="E666">
            <v>2036</v>
          </cell>
          <cell r="F666">
            <v>0.20055000000000001</v>
          </cell>
          <cell r="G666">
            <v>167.00150000000002</v>
          </cell>
          <cell r="H666">
            <v>0</v>
          </cell>
          <cell r="I666">
            <v>167.00150000000002</v>
          </cell>
          <cell r="J666">
            <v>1.6095200000000001</v>
          </cell>
        </row>
        <row r="667">
          <cell r="A667">
            <v>542037</v>
          </cell>
          <cell r="B667">
            <v>54</v>
          </cell>
          <cell r="C667">
            <v>110</v>
          </cell>
          <cell r="D667" t="str">
            <v>Exploración Evaluación del Potencial Delta del Bravo</v>
          </cell>
          <cell r="E667">
            <v>2037</v>
          </cell>
          <cell r="F667">
            <v>0.16600999999999999</v>
          </cell>
          <cell r="G667">
            <v>139.77354</v>
          </cell>
          <cell r="H667">
            <v>0</v>
          </cell>
          <cell r="I667">
            <v>139.77354</v>
          </cell>
          <cell r="J667">
            <v>1.3439399999999999</v>
          </cell>
        </row>
        <row r="668">
          <cell r="A668">
            <v>542038</v>
          </cell>
          <cell r="B668">
            <v>54</v>
          </cell>
          <cell r="C668">
            <v>110</v>
          </cell>
          <cell r="D668" t="str">
            <v>Exploración Evaluación del Potencial Delta del Bravo</v>
          </cell>
          <cell r="E668">
            <v>2038</v>
          </cell>
          <cell r="F668">
            <v>0.11414000000000001</v>
          </cell>
          <cell r="G668">
            <v>114.7817</v>
          </cell>
          <cell r="H668">
            <v>0</v>
          </cell>
          <cell r="I668">
            <v>114.7817</v>
          </cell>
          <cell r="J668">
            <v>1.1036300000000001</v>
          </cell>
        </row>
        <row r="669">
          <cell r="A669">
            <v>542039</v>
          </cell>
          <cell r="B669">
            <v>54</v>
          </cell>
          <cell r="C669">
            <v>110</v>
          </cell>
          <cell r="D669" t="str">
            <v>Exploración Evaluación del Potencial Delta del Bravo</v>
          </cell>
          <cell r="E669">
            <v>2039</v>
          </cell>
          <cell r="F669">
            <v>9.5670000000000005E-2</v>
          </cell>
          <cell r="G669">
            <v>91.885000000000005</v>
          </cell>
          <cell r="H669">
            <v>0</v>
          </cell>
          <cell r="I669">
            <v>91.885000000000005</v>
          </cell>
          <cell r="J669">
            <v>0.88845000000000018</v>
          </cell>
        </row>
        <row r="670">
          <cell r="A670">
            <v>542040</v>
          </cell>
          <cell r="B670">
            <v>54</v>
          </cell>
          <cell r="C670">
            <v>110</v>
          </cell>
          <cell r="D670" t="str">
            <v>Exploración Evaluación del Potencial Delta del Bravo</v>
          </cell>
          <cell r="E670">
            <v>2040</v>
          </cell>
          <cell r="F670">
            <v>8.3580000000000002E-2</v>
          </cell>
          <cell r="G670">
            <v>71.384</v>
          </cell>
          <cell r="H670">
            <v>0</v>
          </cell>
          <cell r="I670">
            <v>71.384</v>
          </cell>
          <cell r="J670">
            <v>0.68733</v>
          </cell>
        </row>
        <row r="671">
          <cell r="A671">
            <v>542041</v>
          </cell>
          <cell r="B671">
            <v>54</v>
          </cell>
          <cell r="C671">
            <v>110</v>
          </cell>
          <cell r="D671" t="str">
            <v>Exploración Evaluación del Potencial Delta del Bravo</v>
          </cell>
          <cell r="E671">
            <v>2041</v>
          </cell>
          <cell r="F671">
            <v>7.2989999999999999E-2</v>
          </cell>
          <cell r="G671">
            <v>54.749359999999996</v>
          </cell>
          <cell r="H671">
            <v>0</v>
          </cell>
          <cell r="I671">
            <v>54.749359999999996</v>
          </cell>
          <cell r="J671">
            <v>0.52704000000000006</v>
          </cell>
        </row>
        <row r="672">
          <cell r="A672">
            <v>542042</v>
          </cell>
          <cell r="B672">
            <v>54</v>
          </cell>
          <cell r="C672">
            <v>110</v>
          </cell>
          <cell r="D672" t="str">
            <v>Exploración Evaluación del Potencial Delta del Bravo</v>
          </cell>
          <cell r="E672">
            <v>2042</v>
          </cell>
          <cell r="F672">
            <v>6.3619999999999996E-2</v>
          </cell>
          <cell r="G672">
            <v>45.234090000000002</v>
          </cell>
          <cell r="H672">
            <v>0</v>
          </cell>
          <cell r="I672">
            <v>45.234090000000002</v>
          </cell>
          <cell r="J672">
            <v>0.43309999999999998</v>
          </cell>
        </row>
        <row r="673">
          <cell r="A673">
            <v>542043</v>
          </cell>
          <cell r="B673">
            <v>54</v>
          </cell>
          <cell r="C673">
            <v>110</v>
          </cell>
          <cell r="D673" t="str">
            <v>Exploración Evaluación del Potencial Delta del Bravo</v>
          </cell>
          <cell r="E673">
            <v>2043</v>
          </cell>
          <cell r="F673">
            <v>5.5629999999999999E-2</v>
          </cell>
          <cell r="G673">
            <v>35.650710000000004</v>
          </cell>
          <cell r="H673">
            <v>0</v>
          </cell>
          <cell r="I673">
            <v>35.650710000000004</v>
          </cell>
          <cell r="J673">
            <v>0.34651000000000004</v>
          </cell>
        </row>
        <row r="674">
          <cell r="A674">
            <v>542044</v>
          </cell>
          <cell r="B674">
            <v>54</v>
          </cell>
          <cell r="C674">
            <v>110</v>
          </cell>
          <cell r="D674" t="str">
            <v>Exploración Evaluación del Potencial Delta del Bravo</v>
          </cell>
          <cell r="E674">
            <v>2044</v>
          </cell>
          <cell r="F674">
            <v>4.8660000000000002E-2</v>
          </cell>
          <cell r="G674">
            <v>31.278210000000001</v>
          </cell>
          <cell r="H674">
            <v>0</v>
          </cell>
          <cell r="I674">
            <v>31.278210000000001</v>
          </cell>
          <cell r="J674">
            <v>0.29818</v>
          </cell>
        </row>
        <row r="675">
          <cell r="A675">
            <v>542045</v>
          </cell>
          <cell r="B675">
            <v>54</v>
          </cell>
          <cell r="C675">
            <v>110</v>
          </cell>
          <cell r="D675" t="str">
            <v>Exploración Evaluación del Potencial Delta del Bravo</v>
          </cell>
          <cell r="E675">
            <v>2045</v>
          </cell>
          <cell r="F675">
            <v>4.258E-2</v>
          </cell>
          <cell r="G675">
            <v>25.210180000000001</v>
          </cell>
          <cell r="H675">
            <v>0</v>
          </cell>
          <cell r="I675">
            <v>25.210180000000001</v>
          </cell>
          <cell r="J675">
            <v>0.24277000000000001</v>
          </cell>
        </row>
        <row r="676">
          <cell r="A676">
            <v>542046</v>
          </cell>
          <cell r="B676">
            <v>54</v>
          </cell>
          <cell r="C676">
            <v>110</v>
          </cell>
          <cell r="D676" t="str">
            <v>Exploración Evaluación del Potencial Delta del Bravo</v>
          </cell>
          <cell r="E676">
            <v>2046</v>
          </cell>
          <cell r="F676">
            <v>3.7260000000000001E-2</v>
          </cell>
          <cell r="G676">
            <v>19.048690000000001</v>
          </cell>
          <cell r="H676">
            <v>0</v>
          </cell>
          <cell r="I676">
            <v>19.048690000000001</v>
          </cell>
          <cell r="J676">
            <v>0.18584999999999999</v>
          </cell>
        </row>
        <row r="677">
          <cell r="A677">
            <v>542047</v>
          </cell>
          <cell r="B677">
            <v>54</v>
          </cell>
          <cell r="C677">
            <v>110</v>
          </cell>
          <cell r="D677" t="str">
            <v>Exploración Evaluación del Potencial Delta del Bravo</v>
          </cell>
          <cell r="E677">
            <v>2047</v>
          </cell>
          <cell r="F677">
            <v>3.2620000000000003E-2</v>
          </cell>
          <cell r="G677">
            <v>14.316120000000002</v>
          </cell>
          <cell r="H677">
            <v>0</v>
          </cell>
          <cell r="I677">
            <v>14.316120000000002</v>
          </cell>
          <cell r="J677">
            <v>0.14249000000000001</v>
          </cell>
        </row>
        <row r="678">
          <cell r="A678">
            <v>542048</v>
          </cell>
          <cell r="B678">
            <v>54</v>
          </cell>
          <cell r="C678">
            <v>110</v>
          </cell>
          <cell r="D678" t="str">
            <v>Exploración Evaluación del Potencial Delta del Bravo</v>
          </cell>
          <cell r="E678">
            <v>2048</v>
          </cell>
          <cell r="F678">
            <v>2.8570000000000002E-2</v>
          </cell>
          <cell r="G678">
            <v>10.784750000000001</v>
          </cell>
          <cell r="H678">
            <v>0</v>
          </cell>
          <cell r="I678">
            <v>10.784750000000001</v>
          </cell>
          <cell r="J678">
            <v>9.9840000000000012E-2</v>
          </cell>
        </row>
        <row r="679">
          <cell r="A679">
            <v>542049</v>
          </cell>
          <cell r="B679">
            <v>54</v>
          </cell>
          <cell r="C679">
            <v>110</v>
          </cell>
          <cell r="D679" t="str">
            <v>Exploración Evaluación del Potencial Delta del Bravo</v>
          </cell>
          <cell r="E679">
            <v>2049</v>
          </cell>
          <cell r="F679">
            <v>2.4330000000000001E-2</v>
          </cell>
          <cell r="G679">
            <v>8.1068299999999986</v>
          </cell>
          <cell r="H679">
            <v>0</v>
          </cell>
          <cell r="I679">
            <v>8.1068299999999986</v>
          </cell>
          <cell r="J679">
            <v>7.5020000000000003E-2</v>
          </cell>
        </row>
        <row r="680">
          <cell r="A680">
            <v>542050</v>
          </cell>
          <cell r="B680">
            <v>54</v>
          </cell>
          <cell r="C680">
            <v>110</v>
          </cell>
          <cell r="D680" t="str">
            <v>Exploración Evaluación del Potencial Delta del Bravo</v>
          </cell>
          <cell r="E680">
            <v>2050</v>
          </cell>
          <cell r="F680">
            <v>2.0539999999999999E-2</v>
          </cell>
          <cell r="G680">
            <v>6.13706</v>
          </cell>
          <cell r="H680">
            <v>0</v>
          </cell>
          <cell r="I680">
            <v>6.13706</v>
          </cell>
          <cell r="J680">
            <v>5.6739999999999999E-2</v>
          </cell>
        </row>
        <row r="681">
          <cell r="A681">
            <v>542051</v>
          </cell>
          <cell r="B681">
            <v>54</v>
          </cell>
          <cell r="C681">
            <v>110</v>
          </cell>
          <cell r="D681" t="str">
            <v>Exploración Evaluación del Potencial Delta del Bravo</v>
          </cell>
          <cell r="E681">
            <v>2051</v>
          </cell>
          <cell r="F681">
            <v>1.7989999999999999E-2</v>
          </cell>
          <cell r="G681">
            <v>4.5983600000000004</v>
          </cell>
          <cell r="H681">
            <v>0</v>
          </cell>
          <cell r="I681">
            <v>4.5983600000000004</v>
          </cell>
          <cell r="J681">
            <v>4.2500000000000003E-2</v>
          </cell>
        </row>
        <row r="682">
          <cell r="A682">
            <v>542052</v>
          </cell>
          <cell r="B682">
            <v>54</v>
          </cell>
          <cell r="C682">
            <v>110</v>
          </cell>
          <cell r="D682" t="str">
            <v>Exploración Evaluación del Potencial Delta del Bravo</v>
          </cell>
          <cell r="E682">
            <v>2052</v>
          </cell>
          <cell r="F682">
            <v>1.576E-2</v>
          </cell>
          <cell r="G682">
            <v>3.4694699999999998</v>
          </cell>
          <cell r="H682">
            <v>0</v>
          </cell>
          <cell r="I682">
            <v>3.4694699999999998</v>
          </cell>
          <cell r="J682">
            <v>3.211E-2</v>
          </cell>
        </row>
        <row r="683">
          <cell r="A683">
            <v>542053</v>
          </cell>
          <cell r="B683">
            <v>54</v>
          </cell>
          <cell r="C683">
            <v>110</v>
          </cell>
          <cell r="D683" t="str">
            <v>Exploración Evaluación del Potencial Delta del Bravo</v>
          </cell>
          <cell r="E683">
            <v>2053</v>
          </cell>
          <cell r="F683">
            <v>1.3820000000000001E-2</v>
          </cell>
          <cell r="G683">
            <v>2.5789800000000001</v>
          </cell>
          <cell r="H683">
            <v>0</v>
          </cell>
          <cell r="I683">
            <v>2.5789800000000001</v>
          </cell>
          <cell r="J683">
            <v>2.3829999999999997E-2</v>
          </cell>
        </row>
        <row r="684">
          <cell r="A684">
            <v>542054</v>
          </cell>
          <cell r="B684">
            <v>54</v>
          </cell>
          <cell r="C684">
            <v>110</v>
          </cell>
          <cell r="D684" t="str">
            <v>Exploración Evaluación del Potencial Delta del Bravo</v>
          </cell>
          <cell r="E684">
            <v>2054</v>
          </cell>
          <cell r="F684">
            <v>1.2030000000000001E-2</v>
          </cell>
          <cell r="G684">
            <v>1.9116899999999999</v>
          </cell>
          <cell r="H684">
            <v>0</v>
          </cell>
          <cell r="I684">
            <v>1.9116899999999999</v>
          </cell>
          <cell r="J684">
            <v>1.7690000000000001E-2</v>
          </cell>
        </row>
        <row r="685">
          <cell r="A685">
            <v>542055</v>
          </cell>
          <cell r="B685">
            <v>54</v>
          </cell>
          <cell r="C685">
            <v>110</v>
          </cell>
          <cell r="D685" t="str">
            <v>Exploración Evaluación del Potencial Delta del Bravo</v>
          </cell>
          <cell r="E685">
            <v>2055</v>
          </cell>
          <cell r="F685">
            <v>1.021E-2</v>
          </cell>
          <cell r="G685">
            <v>1.4654500000000001</v>
          </cell>
          <cell r="H685">
            <v>0</v>
          </cell>
          <cell r="I685">
            <v>1.4654500000000001</v>
          </cell>
          <cell r="J685">
            <v>1.3580000000000002E-2</v>
          </cell>
        </row>
        <row r="686">
          <cell r="A686">
            <v>542056</v>
          </cell>
          <cell r="B686">
            <v>54</v>
          </cell>
          <cell r="C686">
            <v>110</v>
          </cell>
          <cell r="D686" t="str">
            <v>Exploración Evaluación del Potencial Delta del Bravo</v>
          </cell>
          <cell r="E686">
            <v>2056</v>
          </cell>
          <cell r="F686">
            <v>8.9599999999999992E-3</v>
          </cell>
          <cell r="G686">
            <v>1.0959700000000001</v>
          </cell>
          <cell r="H686">
            <v>0</v>
          </cell>
          <cell r="I686">
            <v>1.0959700000000001</v>
          </cell>
          <cell r="J686">
            <v>1.0110000000000001E-2</v>
          </cell>
        </row>
        <row r="687">
          <cell r="A687">
            <v>542057</v>
          </cell>
          <cell r="B687">
            <v>54</v>
          </cell>
          <cell r="C687">
            <v>110</v>
          </cell>
          <cell r="D687" t="str">
            <v>Exploración Evaluación del Potencial Delta del Bravo</v>
          </cell>
          <cell r="E687">
            <v>2057</v>
          </cell>
          <cell r="F687">
            <v>7.8600000000000007E-3</v>
          </cell>
          <cell r="G687">
            <v>0.83935999999999999</v>
          </cell>
          <cell r="H687">
            <v>0</v>
          </cell>
          <cell r="I687">
            <v>0.83935999999999999</v>
          </cell>
          <cell r="J687">
            <v>7.7499999999999999E-3</v>
          </cell>
        </row>
        <row r="688">
          <cell r="A688">
            <v>542058</v>
          </cell>
          <cell r="B688">
            <v>54</v>
          </cell>
          <cell r="C688">
            <v>110</v>
          </cell>
          <cell r="D688" t="str">
            <v>Exploración Evaluación del Potencial Delta del Bravo</v>
          </cell>
          <cell r="E688">
            <v>2058</v>
          </cell>
          <cell r="F688">
            <v>6.9100000000000003E-3</v>
          </cell>
          <cell r="G688">
            <v>0.63919999999999999</v>
          </cell>
          <cell r="H688">
            <v>0</v>
          </cell>
          <cell r="I688">
            <v>0.63919999999999999</v>
          </cell>
          <cell r="J688">
            <v>5.9199999999999999E-3</v>
          </cell>
        </row>
        <row r="689">
          <cell r="A689">
            <v>542059</v>
          </cell>
          <cell r="B689">
            <v>54</v>
          </cell>
          <cell r="C689">
            <v>110</v>
          </cell>
          <cell r="D689" t="str">
            <v>Exploración Evaluación del Potencial Delta del Bravo</v>
          </cell>
          <cell r="E689">
            <v>2059</v>
          </cell>
          <cell r="F689">
            <v>6.0699999999999999E-3</v>
          </cell>
          <cell r="G689">
            <v>0.41865000000000008</v>
          </cell>
          <cell r="H689">
            <v>0</v>
          </cell>
          <cell r="I689">
            <v>0.41865000000000008</v>
          </cell>
          <cell r="J689">
            <v>3.79E-3</v>
          </cell>
        </row>
        <row r="690">
          <cell r="A690">
            <v>542060</v>
          </cell>
          <cell r="B690">
            <v>54</v>
          </cell>
          <cell r="C690">
            <v>110</v>
          </cell>
          <cell r="D690" t="str">
            <v>Exploración Evaluación del Potencial Delta del Bravo</v>
          </cell>
          <cell r="E690">
            <v>2060</v>
          </cell>
          <cell r="F690">
            <v>0</v>
          </cell>
          <cell r="G690">
            <v>4.7390000000000002E-2</v>
          </cell>
          <cell r="H690">
            <v>0</v>
          </cell>
          <cell r="I690">
            <v>4.7390000000000002E-2</v>
          </cell>
          <cell r="J690">
            <v>4.6000000000000001E-4</v>
          </cell>
        </row>
        <row r="691">
          <cell r="A691">
            <v>542061</v>
          </cell>
          <cell r="B691">
            <v>54</v>
          </cell>
          <cell r="C691">
            <v>110</v>
          </cell>
          <cell r="D691" t="str">
            <v>Exploración Evaluación del Potencial Delta del Bravo</v>
          </cell>
          <cell r="E691">
            <v>2061</v>
          </cell>
          <cell r="F691">
            <v>0</v>
          </cell>
          <cell r="G691">
            <v>2.5309999999999999E-2</v>
          </cell>
          <cell r="H691">
            <v>0</v>
          </cell>
          <cell r="I691">
            <v>2.5309999999999999E-2</v>
          </cell>
          <cell r="J691">
            <v>2.4000000000000001E-4</v>
          </cell>
        </row>
        <row r="692">
          <cell r="A692">
            <v>552012</v>
          </cell>
          <cell r="B692">
            <v>55</v>
          </cell>
          <cell r="C692">
            <v>116</v>
          </cell>
          <cell r="D692" t="str">
            <v>Exploración Golfo de México Sur</v>
          </cell>
          <cell r="E692">
            <v>2012</v>
          </cell>
          <cell r="F692">
            <v>0</v>
          </cell>
          <cell r="G692">
            <v>0</v>
          </cell>
          <cell r="H692">
            <v>0</v>
          </cell>
          <cell r="I692">
            <v>0</v>
          </cell>
          <cell r="J692">
            <v>0</v>
          </cell>
        </row>
        <row r="693">
          <cell r="A693">
            <v>552013</v>
          </cell>
          <cell r="B693">
            <v>55</v>
          </cell>
          <cell r="C693">
            <v>116</v>
          </cell>
          <cell r="D693" t="str">
            <v>Exploración Golfo de México Sur</v>
          </cell>
          <cell r="E693">
            <v>2013</v>
          </cell>
          <cell r="F693">
            <v>0</v>
          </cell>
          <cell r="G693">
            <v>0</v>
          </cell>
          <cell r="H693">
            <v>0</v>
          </cell>
          <cell r="I693">
            <v>0</v>
          </cell>
          <cell r="J693">
            <v>0</v>
          </cell>
        </row>
        <row r="694">
          <cell r="A694">
            <v>552014</v>
          </cell>
          <cell r="B694">
            <v>55</v>
          </cell>
          <cell r="C694">
            <v>116</v>
          </cell>
          <cell r="D694" t="str">
            <v>Exploración Golfo de México Sur</v>
          </cell>
          <cell r="E694">
            <v>2014</v>
          </cell>
          <cell r="F694">
            <v>0</v>
          </cell>
          <cell r="G694">
            <v>0</v>
          </cell>
          <cell r="H694">
            <v>0</v>
          </cell>
          <cell r="I694">
            <v>0</v>
          </cell>
          <cell r="J694">
            <v>0</v>
          </cell>
        </row>
        <row r="695">
          <cell r="A695">
            <v>552015</v>
          </cell>
          <cell r="B695">
            <v>55</v>
          </cell>
          <cell r="C695">
            <v>116</v>
          </cell>
          <cell r="D695" t="str">
            <v>Exploración Golfo de México Sur</v>
          </cell>
          <cell r="E695">
            <v>2015</v>
          </cell>
          <cell r="F695">
            <v>0</v>
          </cell>
          <cell r="G695">
            <v>0</v>
          </cell>
          <cell r="H695">
            <v>0</v>
          </cell>
          <cell r="I695">
            <v>0</v>
          </cell>
          <cell r="J695">
            <v>0</v>
          </cell>
        </row>
        <row r="696">
          <cell r="A696">
            <v>552016</v>
          </cell>
          <cell r="B696">
            <v>55</v>
          </cell>
          <cell r="C696">
            <v>116</v>
          </cell>
          <cell r="D696" t="str">
            <v>Exploración Golfo de México Sur</v>
          </cell>
          <cell r="E696">
            <v>2016</v>
          </cell>
          <cell r="F696">
            <v>0</v>
          </cell>
          <cell r="G696">
            <v>0</v>
          </cell>
          <cell r="H696">
            <v>0</v>
          </cell>
          <cell r="I696">
            <v>0</v>
          </cell>
          <cell r="J696">
            <v>0</v>
          </cell>
        </row>
        <row r="697">
          <cell r="A697">
            <v>552017</v>
          </cell>
          <cell r="B697">
            <v>55</v>
          </cell>
          <cell r="C697">
            <v>116</v>
          </cell>
          <cell r="D697" t="str">
            <v>Exploración Golfo de México Sur</v>
          </cell>
          <cell r="E697">
            <v>2017</v>
          </cell>
          <cell r="F697">
            <v>0</v>
          </cell>
          <cell r="G697">
            <v>0</v>
          </cell>
          <cell r="H697">
            <v>0</v>
          </cell>
          <cell r="I697">
            <v>0</v>
          </cell>
          <cell r="J697">
            <v>0</v>
          </cell>
        </row>
        <row r="698">
          <cell r="A698">
            <v>552018</v>
          </cell>
          <cell r="B698">
            <v>55</v>
          </cell>
          <cell r="C698">
            <v>116</v>
          </cell>
          <cell r="D698" t="str">
            <v>Exploración Golfo de México Sur</v>
          </cell>
          <cell r="E698">
            <v>2018</v>
          </cell>
          <cell r="F698">
            <v>4.4268200000000002</v>
          </cell>
          <cell r="G698">
            <v>7.4569799999999997</v>
          </cell>
          <cell r="H698">
            <v>7.4569799999999997</v>
          </cell>
          <cell r="I698">
            <v>0</v>
          </cell>
          <cell r="J698">
            <v>0</v>
          </cell>
        </row>
        <row r="699">
          <cell r="A699">
            <v>552019</v>
          </cell>
          <cell r="B699">
            <v>55</v>
          </cell>
          <cell r="C699">
            <v>116</v>
          </cell>
          <cell r="D699" t="str">
            <v>Exploración Golfo de México Sur</v>
          </cell>
          <cell r="E699">
            <v>2019</v>
          </cell>
          <cell r="F699">
            <v>12.8354</v>
          </cell>
          <cell r="G699">
            <v>21.621200000000002</v>
          </cell>
          <cell r="H699">
            <v>21.621200000000002</v>
          </cell>
          <cell r="I699">
            <v>0</v>
          </cell>
          <cell r="J699">
            <v>0</v>
          </cell>
        </row>
        <row r="700">
          <cell r="A700">
            <v>552020</v>
          </cell>
          <cell r="B700">
            <v>55</v>
          </cell>
          <cell r="C700">
            <v>116</v>
          </cell>
          <cell r="D700" t="str">
            <v>Exploración Golfo de México Sur</v>
          </cell>
          <cell r="E700">
            <v>2020</v>
          </cell>
          <cell r="F700">
            <v>27.1373</v>
          </cell>
          <cell r="G700">
            <v>45.712699999999998</v>
          </cell>
          <cell r="H700">
            <v>45.712699999999998</v>
          </cell>
          <cell r="I700">
            <v>0</v>
          </cell>
          <cell r="J700">
            <v>0</v>
          </cell>
        </row>
        <row r="701">
          <cell r="A701">
            <v>552021</v>
          </cell>
          <cell r="B701">
            <v>55</v>
          </cell>
          <cell r="C701">
            <v>116</v>
          </cell>
          <cell r="D701" t="str">
            <v>Exploración Golfo de México Sur</v>
          </cell>
          <cell r="E701">
            <v>2021</v>
          </cell>
          <cell r="F701">
            <v>43.592300000000002</v>
          </cell>
          <cell r="G701">
            <v>73.431299999999993</v>
          </cell>
          <cell r="H701">
            <v>73.431299999999993</v>
          </cell>
          <cell r="I701">
            <v>0</v>
          </cell>
          <cell r="J701">
            <v>0</v>
          </cell>
        </row>
        <row r="702">
          <cell r="A702">
            <v>552022</v>
          </cell>
          <cell r="B702">
            <v>55</v>
          </cell>
          <cell r="C702">
            <v>116</v>
          </cell>
          <cell r="D702" t="str">
            <v>Exploración Golfo de México Sur</v>
          </cell>
          <cell r="E702">
            <v>2022</v>
          </cell>
          <cell r="F702">
            <v>53.444400000000002</v>
          </cell>
          <cell r="G702">
            <v>90.027199999999993</v>
          </cell>
          <cell r="H702">
            <v>90.027199999999993</v>
          </cell>
          <cell r="I702">
            <v>0</v>
          </cell>
          <cell r="J702">
            <v>0</v>
          </cell>
        </row>
        <row r="703">
          <cell r="A703">
            <v>552023</v>
          </cell>
          <cell r="B703">
            <v>55</v>
          </cell>
          <cell r="C703">
            <v>116</v>
          </cell>
          <cell r="D703" t="str">
            <v>Exploración Golfo de México Sur</v>
          </cell>
          <cell r="E703">
            <v>2023</v>
          </cell>
          <cell r="F703">
            <v>53.593499999999999</v>
          </cell>
          <cell r="G703">
            <v>92.459400000000002</v>
          </cell>
          <cell r="H703">
            <v>92.459400000000002</v>
          </cell>
          <cell r="I703">
            <v>0</v>
          </cell>
          <cell r="J703">
            <v>0</v>
          </cell>
        </row>
        <row r="704">
          <cell r="A704">
            <v>552024</v>
          </cell>
          <cell r="B704">
            <v>55</v>
          </cell>
          <cell r="C704">
            <v>116</v>
          </cell>
          <cell r="D704" t="str">
            <v>Exploración Golfo de México Sur</v>
          </cell>
          <cell r="E704">
            <v>2024</v>
          </cell>
          <cell r="F704">
            <v>53.944800000000001</v>
          </cell>
          <cell r="G704">
            <v>99.524199999999993</v>
          </cell>
          <cell r="H704">
            <v>99.524199999999993</v>
          </cell>
          <cell r="I704">
            <v>0</v>
          </cell>
          <cell r="J704">
            <v>0</v>
          </cell>
        </row>
        <row r="705">
          <cell r="A705">
            <v>552025</v>
          </cell>
          <cell r="B705">
            <v>55</v>
          </cell>
          <cell r="C705">
            <v>116</v>
          </cell>
          <cell r="D705" t="str">
            <v>Exploración Golfo de México Sur</v>
          </cell>
          <cell r="E705">
            <v>2025</v>
          </cell>
          <cell r="F705">
            <v>57.4298</v>
          </cell>
          <cell r="G705">
            <v>111.57299999999999</v>
          </cell>
          <cell r="H705">
            <v>111.57299999999999</v>
          </cell>
          <cell r="I705">
            <v>0</v>
          </cell>
          <cell r="J705">
            <v>0</v>
          </cell>
        </row>
        <row r="706">
          <cell r="A706">
            <v>552026</v>
          </cell>
          <cell r="B706">
            <v>55</v>
          </cell>
          <cell r="C706">
            <v>116</v>
          </cell>
          <cell r="D706" t="str">
            <v>Exploración Golfo de México Sur</v>
          </cell>
          <cell r="E706">
            <v>2026</v>
          </cell>
          <cell r="F706">
            <v>60.6175</v>
          </cell>
          <cell r="G706">
            <v>114.129</v>
          </cell>
          <cell r="H706">
            <v>114.129</v>
          </cell>
          <cell r="I706">
            <v>0</v>
          </cell>
          <cell r="J706">
            <v>0</v>
          </cell>
        </row>
        <row r="707">
          <cell r="A707">
            <v>552027</v>
          </cell>
          <cell r="B707">
            <v>55</v>
          </cell>
          <cell r="C707">
            <v>116</v>
          </cell>
          <cell r="D707" t="str">
            <v>Exploración Golfo de México Sur</v>
          </cell>
          <cell r="E707">
            <v>2027</v>
          </cell>
          <cell r="F707">
            <v>61.387999999999998</v>
          </cell>
          <cell r="G707">
            <v>108.977</v>
          </cell>
          <cell r="H707">
            <v>108.977</v>
          </cell>
          <cell r="I707">
            <v>0</v>
          </cell>
          <cell r="J707">
            <v>0</v>
          </cell>
        </row>
        <row r="708">
          <cell r="A708">
            <v>552028</v>
          </cell>
          <cell r="B708">
            <v>55</v>
          </cell>
          <cell r="C708">
            <v>116</v>
          </cell>
          <cell r="D708" t="str">
            <v>Exploración Golfo de México Sur</v>
          </cell>
          <cell r="E708">
            <v>2028</v>
          </cell>
          <cell r="F708">
            <v>57.7789</v>
          </cell>
          <cell r="G708">
            <v>98.791499999999999</v>
          </cell>
          <cell r="H708">
            <v>98.791499999999999</v>
          </cell>
          <cell r="I708">
            <v>0</v>
          </cell>
          <cell r="J708">
            <v>0</v>
          </cell>
        </row>
        <row r="709">
          <cell r="A709">
            <v>552029</v>
          </cell>
          <cell r="B709">
            <v>55</v>
          </cell>
          <cell r="C709">
            <v>116</v>
          </cell>
          <cell r="D709" t="str">
            <v>Exploración Golfo de México Sur</v>
          </cell>
          <cell r="E709">
            <v>2029</v>
          </cell>
          <cell r="F709">
            <v>52.841700000000003</v>
          </cell>
          <cell r="G709">
            <v>89.211200000000005</v>
          </cell>
          <cell r="H709">
            <v>89.211200000000005</v>
          </cell>
          <cell r="I709">
            <v>0</v>
          </cell>
          <cell r="J709">
            <v>0</v>
          </cell>
        </row>
        <row r="710">
          <cell r="A710">
            <v>552030</v>
          </cell>
          <cell r="B710">
            <v>55</v>
          </cell>
          <cell r="C710">
            <v>116</v>
          </cell>
          <cell r="D710" t="str">
            <v>Exploración Golfo de México Sur</v>
          </cell>
          <cell r="E710">
            <v>2030</v>
          </cell>
          <cell r="F710">
            <v>48.3309</v>
          </cell>
          <cell r="G710">
            <v>81.649900000000002</v>
          </cell>
          <cell r="H710">
            <v>81.649900000000002</v>
          </cell>
          <cell r="I710">
            <v>0</v>
          </cell>
          <cell r="J710">
            <v>0</v>
          </cell>
        </row>
        <row r="711">
          <cell r="A711">
            <v>552031</v>
          </cell>
          <cell r="B711">
            <v>55</v>
          </cell>
          <cell r="C711">
            <v>116</v>
          </cell>
          <cell r="D711" t="str">
            <v>Exploración Golfo de México Sur</v>
          </cell>
          <cell r="E711">
            <v>2031</v>
          </cell>
          <cell r="F711">
            <v>43.971899999999998</v>
          </cell>
          <cell r="G711">
            <v>74.509399999999999</v>
          </cell>
          <cell r="H711">
            <v>74.509399999999999</v>
          </cell>
          <cell r="I711">
            <v>0</v>
          </cell>
          <cell r="J711">
            <v>0</v>
          </cell>
        </row>
        <row r="712">
          <cell r="A712">
            <v>552032</v>
          </cell>
          <cell r="B712">
            <v>55</v>
          </cell>
          <cell r="C712">
            <v>116</v>
          </cell>
          <cell r="D712" t="str">
            <v>Exploración Golfo de México Sur</v>
          </cell>
          <cell r="E712">
            <v>2032</v>
          </cell>
          <cell r="F712">
            <v>40.53</v>
          </cell>
          <cell r="G712">
            <v>68.171499999999995</v>
          </cell>
          <cell r="H712">
            <v>68.171499999999995</v>
          </cell>
          <cell r="I712">
            <v>0</v>
          </cell>
          <cell r="J712">
            <v>0</v>
          </cell>
        </row>
        <row r="713">
          <cell r="A713">
            <v>552033</v>
          </cell>
          <cell r="B713">
            <v>55</v>
          </cell>
          <cell r="C713">
            <v>116</v>
          </cell>
          <cell r="D713" t="str">
            <v>Exploración Golfo de México Sur</v>
          </cell>
          <cell r="E713">
            <v>2033</v>
          </cell>
          <cell r="F713">
            <v>36.683</v>
          </cell>
          <cell r="G713">
            <v>66.700500000000005</v>
          </cell>
          <cell r="H713">
            <v>66.700500000000005</v>
          </cell>
          <cell r="I713">
            <v>0</v>
          </cell>
          <cell r="J713">
            <v>0</v>
          </cell>
        </row>
        <row r="714">
          <cell r="A714">
            <v>552034</v>
          </cell>
          <cell r="B714">
            <v>55</v>
          </cell>
          <cell r="C714">
            <v>116</v>
          </cell>
          <cell r="D714" t="str">
            <v>Exploración Golfo de México Sur</v>
          </cell>
          <cell r="E714">
            <v>2034</v>
          </cell>
          <cell r="F714">
            <v>32.772799999999997</v>
          </cell>
          <cell r="G714">
            <v>70.929100000000005</v>
          </cell>
          <cell r="H714">
            <v>70.929100000000005</v>
          </cell>
          <cell r="I714">
            <v>0</v>
          </cell>
          <cell r="J714">
            <v>0</v>
          </cell>
        </row>
        <row r="715">
          <cell r="A715">
            <v>552035</v>
          </cell>
          <cell r="B715">
            <v>55</v>
          </cell>
          <cell r="C715">
            <v>116</v>
          </cell>
          <cell r="D715" t="str">
            <v>Exploración Golfo de México Sur</v>
          </cell>
          <cell r="E715">
            <v>2035</v>
          </cell>
          <cell r="F715">
            <v>30.087</v>
          </cell>
          <cell r="G715">
            <v>71.400599999999997</v>
          </cell>
          <cell r="H715">
            <v>71.400599999999997</v>
          </cell>
          <cell r="I715">
            <v>0</v>
          </cell>
          <cell r="J715">
            <v>0</v>
          </cell>
        </row>
        <row r="716">
          <cell r="A716">
            <v>552036</v>
          </cell>
          <cell r="B716">
            <v>55</v>
          </cell>
          <cell r="C716">
            <v>116</v>
          </cell>
          <cell r="D716" t="str">
            <v>Exploración Golfo de México Sur</v>
          </cell>
          <cell r="E716">
            <v>2036</v>
          </cell>
          <cell r="F716">
            <v>27.7484</v>
          </cell>
          <cell r="G716">
            <v>64.463300000000004</v>
          </cell>
          <cell r="H716">
            <v>64.463300000000004</v>
          </cell>
          <cell r="I716">
            <v>0</v>
          </cell>
          <cell r="J716">
            <v>0</v>
          </cell>
        </row>
        <row r="717">
          <cell r="A717">
            <v>552037</v>
          </cell>
          <cell r="B717">
            <v>55</v>
          </cell>
          <cell r="C717">
            <v>116</v>
          </cell>
          <cell r="D717" t="str">
            <v>Exploración Golfo de México Sur</v>
          </cell>
          <cell r="E717">
            <v>2037</v>
          </cell>
          <cell r="F717">
            <v>24.265599999999999</v>
          </cell>
          <cell r="G717">
            <v>54.393799999999999</v>
          </cell>
          <cell r="H717">
            <v>54.393799999999999</v>
          </cell>
          <cell r="I717">
            <v>0</v>
          </cell>
          <cell r="J717">
            <v>0</v>
          </cell>
        </row>
        <row r="718">
          <cell r="A718">
            <v>552038</v>
          </cell>
          <cell r="B718">
            <v>55</v>
          </cell>
          <cell r="C718">
            <v>116</v>
          </cell>
          <cell r="D718" t="str">
            <v>Exploración Golfo de México Sur</v>
          </cell>
          <cell r="E718">
            <v>2038</v>
          </cell>
          <cell r="F718">
            <v>20.704499999999999</v>
          </cell>
          <cell r="G718">
            <v>45.1342</v>
          </cell>
          <cell r="H718">
            <v>45.1342</v>
          </cell>
          <cell r="I718">
            <v>0</v>
          </cell>
          <cell r="J718">
            <v>0</v>
          </cell>
        </row>
        <row r="719">
          <cell r="A719">
            <v>552039</v>
          </cell>
          <cell r="B719">
            <v>55</v>
          </cell>
          <cell r="C719">
            <v>116</v>
          </cell>
          <cell r="D719" t="str">
            <v>Exploración Golfo de México Sur</v>
          </cell>
          <cell r="E719">
            <v>2039</v>
          </cell>
          <cell r="F719">
            <v>17.7318</v>
          </cell>
          <cell r="G719">
            <v>37.726399999999998</v>
          </cell>
          <cell r="H719">
            <v>37.726399999999998</v>
          </cell>
          <cell r="I719">
            <v>0</v>
          </cell>
          <cell r="J719">
            <v>0</v>
          </cell>
        </row>
        <row r="720">
          <cell r="A720">
            <v>552040</v>
          </cell>
          <cell r="B720">
            <v>55</v>
          </cell>
          <cell r="C720">
            <v>116</v>
          </cell>
          <cell r="D720" t="str">
            <v>Exploración Golfo de México Sur</v>
          </cell>
          <cell r="E720">
            <v>2040</v>
          </cell>
          <cell r="F720">
            <v>15.151999999999999</v>
          </cell>
          <cell r="G720">
            <v>31.5031</v>
          </cell>
          <cell r="H720">
            <v>31.5031</v>
          </cell>
          <cell r="I720">
            <v>0</v>
          </cell>
          <cell r="J720">
            <v>0</v>
          </cell>
        </row>
        <row r="721">
          <cell r="A721">
            <v>552041</v>
          </cell>
          <cell r="B721">
            <v>55</v>
          </cell>
          <cell r="C721">
            <v>116</v>
          </cell>
          <cell r="D721" t="str">
            <v>Exploración Golfo de México Sur</v>
          </cell>
          <cell r="E721">
            <v>2041</v>
          </cell>
          <cell r="F721">
            <v>12.848599999999999</v>
          </cell>
          <cell r="G721">
            <v>26.156300000000002</v>
          </cell>
          <cell r="H721">
            <v>26.156300000000002</v>
          </cell>
          <cell r="I721">
            <v>0</v>
          </cell>
          <cell r="J721">
            <v>0</v>
          </cell>
        </row>
        <row r="722">
          <cell r="A722">
            <v>552042</v>
          </cell>
          <cell r="B722">
            <v>55</v>
          </cell>
          <cell r="C722">
            <v>116</v>
          </cell>
          <cell r="D722" t="str">
            <v>Exploración Golfo de México Sur</v>
          </cell>
          <cell r="E722">
            <v>2042</v>
          </cell>
          <cell r="F722">
            <v>11.077</v>
          </cell>
          <cell r="G722">
            <v>21.9877</v>
          </cell>
          <cell r="H722">
            <v>21.9877</v>
          </cell>
          <cell r="I722">
            <v>0</v>
          </cell>
          <cell r="J722">
            <v>0</v>
          </cell>
        </row>
        <row r="723">
          <cell r="A723">
            <v>552043</v>
          </cell>
          <cell r="B723">
            <v>55</v>
          </cell>
          <cell r="C723">
            <v>116</v>
          </cell>
          <cell r="D723" t="str">
            <v>Exploración Golfo de México Sur</v>
          </cell>
          <cell r="E723">
            <v>2043</v>
          </cell>
          <cell r="F723">
            <v>9.4217099999999991</v>
          </cell>
          <cell r="G723">
            <v>18.363800000000001</v>
          </cell>
          <cell r="H723">
            <v>18.363800000000001</v>
          </cell>
          <cell r="I723">
            <v>0</v>
          </cell>
          <cell r="J723">
            <v>0</v>
          </cell>
        </row>
        <row r="724">
          <cell r="A724">
            <v>552044</v>
          </cell>
          <cell r="B724">
            <v>55</v>
          </cell>
          <cell r="C724">
            <v>116</v>
          </cell>
          <cell r="D724" t="str">
            <v>Exploración Golfo de México Sur</v>
          </cell>
          <cell r="E724">
            <v>2044</v>
          </cell>
          <cell r="F724">
            <v>8.0496700000000008</v>
          </cell>
          <cell r="G724">
            <v>15.789</v>
          </cell>
          <cell r="H724">
            <v>15.789</v>
          </cell>
          <cell r="I724">
            <v>0</v>
          </cell>
          <cell r="J724">
            <v>0</v>
          </cell>
        </row>
        <row r="725">
          <cell r="A725">
            <v>552045</v>
          </cell>
          <cell r="B725">
            <v>55</v>
          </cell>
          <cell r="C725">
            <v>116</v>
          </cell>
          <cell r="D725" t="str">
            <v>Exploración Golfo de México Sur</v>
          </cell>
          <cell r="E725">
            <v>2045</v>
          </cell>
          <cell r="F725">
            <v>7.0823700000000001</v>
          </cell>
          <cell r="G725">
            <v>13.6906</v>
          </cell>
          <cell r="H725">
            <v>13.6906</v>
          </cell>
          <cell r="I725">
            <v>0</v>
          </cell>
          <cell r="J725">
            <v>0</v>
          </cell>
        </row>
        <row r="726">
          <cell r="A726">
            <v>552046</v>
          </cell>
          <cell r="B726">
            <v>55</v>
          </cell>
          <cell r="C726">
            <v>116</v>
          </cell>
          <cell r="D726" t="str">
            <v>Exploración Golfo de México Sur</v>
          </cell>
          <cell r="E726">
            <v>2046</v>
          </cell>
          <cell r="F726">
            <v>5.9591599999999998</v>
          </cell>
          <cell r="G726">
            <v>11.321099999999999</v>
          </cell>
          <cell r="H726">
            <v>11.321099999999999</v>
          </cell>
          <cell r="I726">
            <v>0</v>
          </cell>
          <cell r="J726">
            <v>0</v>
          </cell>
        </row>
        <row r="727">
          <cell r="A727">
            <v>552047</v>
          </cell>
          <cell r="B727">
            <v>55</v>
          </cell>
          <cell r="C727">
            <v>116</v>
          </cell>
          <cell r="D727" t="str">
            <v>Exploración Golfo de México Sur</v>
          </cell>
          <cell r="E727">
            <v>2047</v>
          </cell>
          <cell r="F727">
            <v>4.9872800000000002</v>
          </cell>
          <cell r="G727">
            <v>9.3377199999999991</v>
          </cell>
          <cell r="H727">
            <v>9.3377199999999991</v>
          </cell>
          <cell r="I727">
            <v>0</v>
          </cell>
          <cell r="J727">
            <v>0</v>
          </cell>
        </row>
        <row r="728">
          <cell r="A728">
            <v>552048</v>
          </cell>
          <cell r="B728">
            <v>55</v>
          </cell>
          <cell r="C728">
            <v>116</v>
          </cell>
          <cell r="D728" t="str">
            <v>Exploración Golfo de México Sur</v>
          </cell>
          <cell r="E728">
            <v>2048</v>
          </cell>
          <cell r="F728">
            <v>4.1271399999999998</v>
          </cell>
          <cell r="G728">
            <v>7.60928</v>
          </cell>
          <cell r="H728">
            <v>7.60928</v>
          </cell>
          <cell r="I728">
            <v>0</v>
          </cell>
          <cell r="J728">
            <v>0</v>
          </cell>
        </row>
        <row r="729">
          <cell r="A729">
            <v>552049</v>
          </cell>
          <cell r="B729">
            <v>55</v>
          </cell>
          <cell r="C729">
            <v>116</v>
          </cell>
          <cell r="D729" t="str">
            <v>Exploración Golfo de México Sur</v>
          </cell>
          <cell r="E729">
            <v>2049</v>
          </cell>
          <cell r="F729">
            <v>3.4258600000000001</v>
          </cell>
          <cell r="G729">
            <v>6.2331799999999999</v>
          </cell>
          <cell r="H729">
            <v>6.2331799999999999</v>
          </cell>
          <cell r="I729">
            <v>0</v>
          </cell>
          <cell r="J729">
            <v>0</v>
          </cell>
        </row>
        <row r="730">
          <cell r="A730">
            <v>552050</v>
          </cell>
          <cell r="B730">
            <v>55</v>
          </cell>
          <cell r="C730">
            <v>116</v>
          </cell>
          <cell r="D730" t="str">
            <v>Exploración Golfo de México Sur</v>
          </cell>
          <cell r="E730">
            <v>2050</v>
          </cell>
          <cell r="F730">
            <v>2.87514</v>
          </cell>
          <cell r="G730">
            <v>5.1709699999999996</v>
          </cell>
          <cell r="H730">
            <v>5.1709699999999996</v>
          </cell>
          <cell r="I730">
            <v>0</v>
          </cell>
          <cell r="J730">
            <v>0</v>
          </cell>
        </row>
        <row r="731">
          <cell r="A731">
            <v>552051</v>
          </cell>
          <cell r="B731">
            <v>55</v>
          </cell>
          <cell r="C731">
            <v>116</v>
          </cell>
          <cell r="D731" t="str">
            <v>Exploración Golfo de México Sur</v>
          </cell>
          <cell r="E731">
            <v>2051</v>
          </cell>
          <cell r="F731">
            <v>2.41282</v>
          </cell>
          <cell r="G731">
            <v>4.2441199999999997</v>
          </cell>
          <cell r="H731">
            <v>4.2441199999999997</v>
          </cell>
          <cell r="I731">
            <v>0</v>
          </cell>
          <cell r="J731">
            <v>0</v>
          </cell>
        </row>
        <row r="732">
          <cell r="A732">
            <v>552052</v>
          </cell>
          <cell r="B732">
            <v>55</v>
          </cell>
          <cell r="C732">
            <v>116</v>
          </cell>
          <cell r="D732" t="str">
            <v>Exploración Golfo de México Sur</v>
          </cell>
          <cell r="E732">
            <v>2052</v>
          </cell>
          <cell r="F732">
            <v>2.0367999999999999</v>
          </cell>
          <cell r="G732">
            <v>3.49871</v>
          </cell>
          <cell r="H732">
            <v>3.49871</v>
          </cell>
          <cell r="I732">
            <v>0</v>
          </cell>
          <cell r="J732">
            <v>0</v>
          </cell>
        </row>
        <row r="733">
          <cell r="A733">
            <v>552053</v>
          </cell>
          <cell r="B733">
            <v>55</v>
          </cell>
          <cell r="C733">
            <v>116</v>
          </cell>
          <cell r="D733" t="str">
            <v>Exploración Golfo de México Sur</v>
          </cell>
          <cell r="E733">
            <v>2053</v>
          </cell>
          <cell r="F733">
            <v>1.7020599999999999</v>
          </cell>
          <cell r="G733">
            <v>2.8782800000000002</v>
          </cell>
          <cell r="H733">
            <v>2.8782800000000002</v>
          </cell>
          <cell r="I733">
            <v>0</v>
          </cell>
          <cell r="J733">
            <v>0</v>
          </cell>
        </row>
        <row r="734">
          <cell r="A734">
            <v>552054</v>
          </cell>
          <cell r="B734">
            <v>55</v>
          </cell>
          <cell r="C734">
            <v>116</v>
          </cell>
          <cell r="D734" t="str">
            <v>Exploración Golfo de México Sur</v>
          </cell>
          <cell r="E734">
            <v>2054</v>
          </cell>
          <cell r="F734">
            <v>1.4465699999999999</v>
          </cell>
          <cell r="G734">
            <v>2.41865</v>
          </cell>
          <cell r="H734">
            <v>2.41865</v>
          </cell>
          <cell r="I734">
            <v>0</v>
          </cell>
          <cell r="J734">
            <v>0</v>
          </cell>
        </row>
        <row r="735">
          <cell r="A735">
            <v>552055</v>
          </cell>
          <cell r="B735">
            <v>55</v>
          </cell>
          <cell r="C735">
            <v>116</v>
          </cell>
          <cell r="D735" t="str">
            <v>Exploración Golfo de México Sur</v>
          </cell>
          <cell r="E735">
            <v>2055</v>
          </cell>
          <cell r="F735">
            <v>1.22828</v>
          </cell>
          <cell r="G735">
            <v>2.0331399999999999</v>
          </cell>
          <cell r="H735">
            <v>2.0331399999999999</v>
          </cell>
          <cell r="I735">
            <v>0</v>
          </cell>
          <cell r="J735">
            <v>0</v>
          </cell>
        </row>
        <row r="736">
          <cell r="A736">
            <v>552056</v>
          </cell>
          <cell r="B736">
            <v>55</v>
          </cell>
          <cell r="C736">
            <v>116</v>
          </cell>
          <cell r="D736" t="str">
            <v>Exploración Golfo de México Sur</v>
          </cell>
          <cell r="E736">
            <v>2056</v>
          </cell>
          <cell r="F736">
            <v>1.05227</v>
          </cell>
          <cell r="G736">
            <v>1.7228600000000001</v>
          </cell>
          <cell r="H736">
            <v>1.7228600000000001</v>
          </cell>
          <cell r="I736">
            <v>0</v>
          </cell>
          <cell r="J736">
            <v>0</v>
          </cell>
        </row>
        <row r="737">
          <cell r="A737">
            <v>552057</v>
          </cell>
          <cell r="B737">
            <v>55</v>
          </cell>
          <cell r="C737">
            <v>116</v>
          </cell>
          <cell r="D737" t="str">
            <v>Exploración Golfo de México Sur</v>
          </cell>
          <cell r="E737">
            <v>2057</v>
          </cell>
          <cell r="F737">
            <v>0.88863999999999999</v>
          </cell>
          <cell r="G737">
            <v>1.44059</v>
          </cell>
          <cell r="H737">
            <v>1.44059</v>
          </cell>
          <cell r="I737">
            <v>0</v>
          </cell>
          <cell r="J737">
            <v>0</v>
          </cell>
        </row>
        <row r="738">
          <cell r="A738">
            <v>552058</v>
          </cell>
          <cell r="B738">
            <v>55</v>
          </cell>
          <cell r="C738">
            <v>116</v>
          </cell>
          <cell r="D738" t="str">
            <v>Exploración Golfo de México Sur</v>
          </cell>
          <cell r="E738">
            <v>2058</v>
          </cell>
          <cell r="F738">
            <v>0.73263</v>
          </cell>
          <cell r="G738">
            <v>1.18459</v>
          </cell>
          <cell r="H738">
            <v>1.18459</v>
          </cell>
          <cell r="I738">
            <v>0</v>
          </cell>
          <cell r="J738">
            <v>0</v>
          </cell>
        </row>
        <row r="739">
          <cell r="A739">
            <v>552059</v>
          </cell>
          <cell r="B739">
            <v>55</v>
          </cell>
          <cell r="C739">
            <v>116</v>
          </cell>
          <cell r="D739" t="str">
            <v>Exploración Golfo de México Sur</v>
          </cell>
          <cell r="E739">
            <v>2059</v>
          </cell>
          <cell r="F739">
            <v>0.54613</v>
          </cell>
          <cell r="G739">
            <v>0.88622000000000001</v>
          </cell>
          <cell r="H739">
            <v>0.88622000000000001</v>
          </cell>
          <cell r="I739">
            <v>0</v>
          </cell>
          <cell r="J739">
            <v>0</v>
          </cell>
        </row>
        <row r="740">
          <cell r="A740">
            <v>552060</v>
          </cell>
          <cell r="B740">
            <v>55</v>
          </cell>
          <cell r="C740">
            <v>116</v>
          </cell>
          <cell r="D740" t="str">
            <v>Exploración Golfo de México Sur</v>
          </cell>
          <cell r="E740">
            <v>2060</v>
          </cell>
          <cell r="F740">
            <v>0.28786</v>
          </cell>
          <cell r="G740">
            <v>0.46850000000000003</v>
          </cell>
          <cell r="H740">
            <v>0.46850000000000003</v>
          </cell>
          <cell r="I740">
            <v>0</v>
          </cell>
          <cell r="J740">
            <v>0</v>
          </cell>
        </row>
        <row r="741">
          <cell r="A741">
            <v>562012</v>
          </cell>
          <cell r="B741">
            <v>56</v>
          </cell>
          <cell r="C741">
            <v>114.5</v>
          </cell>
          <cell r="D741" t="str">
            <v>Exploración Golfo de México B</v>
          </cell>
          <cell r="E741">
            <v>2012</v>
          </cell>
          <cell r="F741">
            <v>0</v>
          </cell>
          <cell r="G741">
            <v>0</v>
          </cell>
          <cell r="H741">
            <v>0</v>
          </cell>
          <cell r="I741">
            <v>0</v>
          </cell>
          <cell r="J741">
            <v>0</v>
          </cell>
        </row>
        <row r="742">
          <cell r="A742">
            <v>562013</v>
          </cell>
          <cell r="B742">
            <v>56</v>
          </cell>
          <cell r="C742">
            <v>114.5</v>
          </cell>
          <cell r="D742" t="str">
            <v>Exploración Golfo de México B</v>
          </cell>
          <cell r="E742">
            <v>2013</v>
          </cell>
          <cell r="F742">
            <v>0</v>
          </cell>
          <cell r="G742">
            <v>0</v>
          </cell>
          <cell r="H742">
            <v>0</v>
          </cell>
          <cell r="I742">
            <v>0</v>
          </cell>
          <cell r="J742">
            <v>0</v>
          </cell>
        </row>
        <row r="743">
          <cell r="A743">
            <v>562014</v>
          </cell>
          <cell r="B743">
            <v>56</v>
          </cell>
          <cell r="C743">
            <v>114.5</v>
          </cell>
          <cell r="D743" t="str">
            <v>Exploración Golfo de México B</v>
          </cell>
          <cell r="E743">
            <v>2014</v>
          </cell>
          <cell r="F743">
            <v>0</v>
          </cell>
          <cell r="G743">
            <v>0</v>
          </cell>
          <cell r="H743">
            <v>0</v>
          </cell>
          <cell r="I743">
            <v>0</v>
          </cell>
          <cell r="J743">
            <v>0</v>
          </cell>
        </row>
        <row r="744">
          <cell r="A744">
            <v>562015</v>
          </cell>
          <cell r="B744">
            <v>56</v>
          </cell>
          <cell r="C744">
            <v>114.5</v>
          </cell>
          <cell r="D744" t="str">
            <v>Exploración Golfo de México B</v>
          </cell>
          <cell r="E744">
            <v>2015</v>
          </cell>
          <cell r="F744">
            <v>0</v>
          </cell>
          <cell r="G744">
            <v>0</v>
          </cell>
          <cell r="H744">
            <v>0</v>
          </cell>
          <cell r="I744">
            <v>0</v>
          </cell>
          <cell r="J744">
            <v>0</v>
          </cell>
        </row>
        <row r="745">
          <cell r="A745">
            <v>562016</v>
          </cell>
          <cell r="B745">
            <v>56</v>
          </cell>
          <cell r="C745">
            <v>114.5</v>
          </cell>
          <cell r="D745" t="str">
            <v>Exploración Golfo de México B</v>
          </cell>
          <cell r="E745">
            <v>2016</v>
          </cell>
          <cell r="F745">
            <v>0</v>
          </cell>
          <cell r="G745">
            <v>0</v>
          </cell>
          <cell r="H745">
            <v>0</v>
          </cell>
          <cell r="I745">
            <v>0</v>
          </cell>
          <cell r="J745">
            <v>0</v>
          </cell>
        </row>
        <row r="746">
          <cell r="A746">
            <v>562017</v>
          </cell>
          <cell r="B746">
            <v>56</v>
          </cell>
          <cell r="C746">
            <v>114.5</v>
          </cell>
          <cell r="D746" t="str">
            <v>Exploración Golfo de México B</v>
          </cell>
          <cell r="E746">
            <v>2017</v>
          </cell>
          <cell r="F746">
            <v>0</v>
          </cell>
          <cell r="G746">
            <v>0</v>
          </cell>
          <cell r="H746">
            <v>0</v>
          </cell>
          <cell r="I746">
            <v>0</v>
          </cell>
          <cell r="J746">
            <v>0</v>
          </cell>
        </row>
        <row r="747">
          <cell r="A747">
            <v>562018</v>
          </cell>
          <cell r="B747">
            <v>56</v>
          </cell>
          <cell r="C747">
            <v>114.5</v>
          </cell>
          <cell r="D747" t="str">
            <v>Exploración Golfo de México B</v>
          </cell>
          <cell r="E747">
            <v>2018</v>
          </cell>
          <cell r="F747">
            <v>0</v>
          </cell>
          <cell r="G747">
            <v>0</v>
          </cell>
          <cell r="H747">
            <v>0</v>
          </cell>
          <cell r="I747">
            <v>0</v>
          </cell>
          <cell r="J747">
            <v>0</v>
          </cell>
        </row>
        <row r="748">
          <cell r="A748">
            <v>562019</v>
          </cell>
          <cell r="B748">
            <v>56</v>
          </cell>
          <cell r="C748">
            <v>114.5</v>
          </cell>
          <cell r="D748" t="str">
            <v>Exploración Golfo de México B</v>
          </cell>
          <cell r="E748">
            <v>2019</v>
          </cell>
          <cell r="F748">
            <v>1.3184499999999999</v>
          </cell>
          <cell r="G748">
            <v>126.875</v>
          </cell>
          <cell r="H748">
            <v>126.875</v>
          </cell>
          <cell r="I748">
            <v>0</v>
          </cell>
          <cell r="J748">
            <v>0.64305000000000001</v>
          </cell>
        </row>
        <row r="749">
          <cell r="A749">
            <v>562020</v>
          </cell>
          <cell r="B749">
            <v>56</v>
          </cell>
          <cell r="C749">
            <v>114.5</v>
          </cell>
          <cell r="D749" t="str">
            <v>Exploración Golfo de México B</v>
          </cell>
          <cell r="E749">
            <v>2020</v>
          </cell>
          <cell r="F749">
            <v>21.938800000000001</v>
          </cell>
          <cell r="G749">
            <v>455.16399999999999</v>
          </cell>
          <cell r="H749">
            <v>455.16399999999999</v>
          </cell>
          <cell r="I749">
            <v>0</v>
          </cell>
          <cell r="J749">
            <v>2.51518</v>
          </cell>
        </row>
        <row r="750">
          <cell r="A750">
            <v>562021</v>
          </cell>
          <cell r="B750">
            <v>56</v>
          </cell>
          <cell r="C750">
            <v>114.5</v>
          </cell>
          <cell r="D750" t="str">
            <v>Exploración Golfo de México B</v>
          </cell>
          <cell r="E750">
            <v>2021</v>
          </cell>
          <cell r="F750">
            <v>57.973500000000001</v>
          </cell>
          <cell r="G750">
            <v>680.05</v>
          </cell>
          <cell r="H750">
            <v>680.05</v>
          </cell>
          <cell r="I750">
            <v>0</v>
          </cell>
          <cell r="J750">
            <v>3.87256</v>
          </cell>
        </row>
        <row r="751">
          <cell r="A751">
            <v>562022</v>
          </cell>
          <cell r="B751">
            <v>56</v>
          </cell>
          <cell r="C751">
            <v>114.5</v>
          </cell>
          <cell r="D751" t="str">
            <v>Exploración Golfo de México B</v>
          </cell>
          <cell r="E751">
            <v>2022</v>
          </cell>
          <cell r="F751">
            <v>78.766800000000003</v>
          </cell>
          <cell r="G751">
            <v>691.47799999999995</v>
          </cell>
          <cell r="H751">
            <v>691.47799999999995</v>
          </cell>
          <cell r="I751">
            <v>0</v>
          </cell>
          <cell r="J751">
            <v>4.7368600000000001</v>
          </cell>
        </row>
        <row r="752">
          <cell r="A752">
            <v>562023</v>
          </cell>
          <cell r="B752">
            <v>56</v>
          </cell>
          <cell r="C752">
            <v>114.5</v>
          </cell>
          <cell r="D752" t="str">
            <v>Exploración Golfo de México B</v>
          </cell>
          <cell r="E752">
            <v>2023</v>
          </cell>
          <cell r="F752">
            <v>94.925700000000006</v>
          </cell>
          <cell r="G752">
            <v>610.80799999999999</v>
          </cell>
          <cell r="H752">
            <v>610.80799999999999</v>
          </cell>
          <cell r="I752">
            <v>0</v>
          </cell>
          <cell r="J752">
            <v>4.9959100000000003</v>
          </cell>
        </row>
        <row r="753">
          <cell r="A753">
            <v>562024</v>
          </cell>
          <cell r="B753">
            <v>56</v>
          </cell>
          <cell r="C753">
            <v>114.5</v>
          </cell>
          <cell r="D753" t="str">
            <v>Exploración Golfo de México B</v>
          </cell>
          <cell r="E753">
            <v>2024</v>
          </cell>
          <cell r="F753">
            <v>113.47199999999999</v>
          </cell>
          <cell r="G753">
            <v>535.01900000000001</v>
          </cell>
          <cell r="H753">
            <v>535.01900000000001</v>
          </cell>
          <cell r="I753">
            <v>0</v>
          </cell>
          <cell r="J753">
            <v>5.2518900000000004</v>
          </cell>
        </row>
        <row r="754">
          <cell r="A754">
            <v>562025</v>
          </cell>
          <cell r="B754">
            <v>56</v>
          </cell>
          <cell r="C754">
            <v>114.5</v>
          </cell>
          <cell r="D754" t="str">
            <v>Exploración Golfo de México B</v>
          </cell>
          <cell r="E754">
            <v>2025</v>
          </cell>
          <cell r="F754">
            <v>128.28399999999999</v>
          </cell>
          <cell r="G754">
            <v>475.96199999999999</v>
          </cell>
          <cell r="H754">
            <v>475.96199999999999</v>
          </cell>
          <cell r="I754">
            <v>0</v>
          </cell>
          <cell r="J754">
            <v>5.5517300000000001</v>
          </cell>
        </row>
        <row r="755">
          <cell r="A755">
            <v>562026</v>
          </cell>
          <cell r="B755">
            <v>56</v>
          </cell>
          <cell r="C755">
            <v>114.5</v>
          </cell>
          <cell r="D755" t="str">
            <v>Exploración Golfo de México B</v>
          </cell>
          <cell r="E755">
            <v>2026</v>
          </cell>
          <cell r="F755">
            <v>134.19800000000001</v>
          </cell>
          <cell r="G755">
            <v>425.37599999999998</v>
          </cell>
          <cell r="H755">
            <v>425.37599999999998</v>
          </cell>
          <cell r="I755">
            <v>0</v>
          </cell>
          <cell r="J755">
            <v>5.6147600000000004</v>
          </cell>
        </row>
        <row r="756">
          <cell r="A756">
            <v>562027</v>
          </cell>
          <cell r="B756">
            <v>56</v>
          </cell>
          <cell r="C756">
            <v>114.5</v>
          </cell>
          <cell r="D756" t="str">
            <v>Exploración Golfo de México B</v>
          </cell>
          <cell r="E756">
            <v>2027</v>
          </cell>
          <cell r="F756">
            <v>144.41499999999999</v>
          </cell>
          <cell r="G756">
            <v>396.98099999999999</v>
          </cell>
          <cell r="H756">
            <v>396.98099999999999</v>
          </cell>
          <cell r="I756">
            <v>0</v>
          </cell>
          <cell r="J756">
            <v>5.9651899999999998</v>
          </cell>
        </row>
        <row r="757">
          <cell r="A757">
            <v>562028</v>
          </cell>
          <cell r="B757">
            <v>56</v>
          </cell>
          <cell r="C757">
            <v>114.5</v>
          </cell>
          <cell r="D757" t="str">
            <v>Exploración Golfo de México B</v>
          </cell>
          <cell r="E757">
            <v>2028</v>
          </cell>
          <cell r="F757">
            <v>156.06899999999999</v>
          </cell>
          <cell r="G757">
            <v>373.44799999999998</v>
          </cell>
          <cell r="H757">
            <v>373.44799999999998</v>
          </cell>
          <cell r="I757">
            <v>0</v>
          </cell>
          <cell r="J757">
            <v>6.2375299999999996</v>
          </cell>
        </row>
        <row r="758">
          <cell r="A758">
            <v>562029</v>
          </cell>
          <cell r="B758">
            <v>56</v>
          </cell>
          <cell r="C758">
            <v>114.5</v>
          </cell>
          <cell r="D758" t="str">
            <v>Exploración Golfo de México B</v>
          </cell>
          <cell r="E758">
            <v>2029</v>
          </cell>
          <cell r="F758">
            <v>174.39099999999999</v>
          </cell>
          <cell r="G758">
            <v>460.99299999999999</v>
          </cell>
          <cell r="H758">
            <v>460.99299999999999</v>
          </cell>
          <cell r="I758">
            <v>0</v>
          </cell>
          <cell r="J758">
            <v>6.8979100000000004</v>
          </cell>
        </row>
        <row r="759">
          <cell r="A759">
            <v>562030</v>
          </cell>
          <cell r="B759">
            <v>56</v>
          </cell>
          <cell r="C759">
            <v>114.5</v>
          </cell>
          <cell r="D759" t="str">
            <v>Exploración Golfo de México B</v>
          </cell>
          <cell r="E759">
            <v>2030</v>
          </cell>
          <cell r="F759">
            <v>195.136</v>
          </cell>
          <cell r="G759">
            <v>490.56400000000002</v>
          </cell>
          <cell r="H759">
            <v>490.56400000000002</v>
          </cell>
          <cell r="I759">
            <v>0</v>
          </cell>
          <cell r="J759">
            <v>7.1944800000000004</v>
          </cell>
        </row>
        <row r="760">
          <cell r="A760">
            <v>562031</v>
          </cell>
          <cell r="B760">
            <v>56</v>
          </cell>
          <cell r="C760">
            <v>114.5</v>
          </cell>
          <cell r="D760" t="str">
            <v>Exploración Golfo de México B</v>
          </cell>
          <cell r="E760">
            <v>2031</v>
          </cell>
          <cell r="F760">
            <v>208.37200000000001</v>
          </cell>
          <cell r="G760">
            <v>459.87299999999999</v>
          </cell>
          <cell r="H760">
            <v>459.87299999999999</v>
          </cell>
          <cell r="I760">
            <v>0</v>
          </cell>
          <cell r="J760">
            <v>7.1856600000000004</v>
          </cell>
        </row>
        <row r="761">
          <cell r="A761">
            <v>562032</v>
          </cell>
          <cell r="B761">
            <v>56</v>
          </cell>
          <cell r="C761">
            <v>114.5</v>
          </cell>
          <cell r="D761" t="str">
            <v>Exploración Golfo de México B</v>
          </cell>
          <cell r="E761">
            <v>2032</v>
          </cell>
          <cell r="F761">
            <v>222.803</v>
          </cell>
          <cell r="G761">
            <v>416.44</v>
          </cell>
          <cell r="H761">
            <v>416.44</v>
          </cell>
          <cell r="I761">
            <v>0</v>
          </cell>
          <cell r="J761">
            <v>7.0383599999999999</v>
          </cell>
        </row>
        <row r="762">
          <cell r="A762">
            <v>562033</v>
          </cell>
          <cell r="B762">
            <v>56</v>
          </cell>
          <cell r="C762">
            <v>114.5</v>
          </cell>
          <cell r="D762" t="str">
            <v>Exploración Golfo de México B</v>
          </cell>
          <cell r="E762">
            <v>2033</v>
          </cell>
          <cell r="F762">
            <v>222.25700000000001</v>
          </cell>
          <cell r="G762">
            <v>727.91800000000001</v>
          </cell>
          <cell r="H762">
            <v>727.91800000000001</v>
          </cell>
          <cell r="I762">
            <v>0</v>
          </cell>
          <cell r="J762">
            <v>8.8387399999999996</v>
          </cell>
        </row>
        <row r="763">
          <cell r="A763">
            <v>562034</v>
          </cell>
          <cell r="B763">
            <v>56</v>
          </cell>
          <cell r="C763">
            <v>114.5</v>
          </cell>
          <cell r="D763" t="str">
            <v>Exploración Golfo de México B</v>
          </cell>
          <cell r="E763">
            <v>2034</v>
          </cell>
          <cell r="F763">
            <v>204.07599999999999</v>
          </cell>
          <cell r="G763">
            <v>1325.43</v>
          </cell>
          <cell r="H763">
            <v>1325.43</v>
          </cell>
          <cell r="I763">
            <v>0</v>
          </cell>
          <cell r="J763">
            <v>13.9802</v>
          </cell>
        </row>
        <row r="764">
          <cell r="A764">
            <v>562035</v>
          </cell>
          <cell r="B764">
            <v>56</v>
          </cell>
          <cell r="C764">
            <v>114.5</v>
          </cell>
          <cell r="D764" t="str">
            <v>Exploración Golfo de México B</v>
          </cell>
          <cell r="E764">
            <v>2035</v>
          </cell>
          <cell r="F764">
            <v>185.43799999999999</v>
          </cell>
          <cell r="G764">
            <v>1463.5</v>
          </cell>
          <cell r="H764">
            <v>1463.5</v>
          </cell>
          <cell r="I764">
            <v>0</v>
          </cell>
          <cell r="J764">
            <v>15.998699999999999</v>
          </cell>
        </row>
        <row r="765">
          <cell r="A765">
            <v>562036</v>
          </cell>
          <cell r="B765">
            <v>56</v>
          </cell>
          <cell r="C765">
            <v>114.5</v>
          </cell>
          <cell r="D765" t="str">
            <v>Exploración Golfo de México B</v>
          </cell>
          <cell r="E765">
            <v>2036</v>
          </cell>
          <cell r="F765">
            <v>167.83600000000001</v>
          </cell>
          <cell r="G765">
            <v>1312.41</v>
          </cell>
          <cell r="H765">
            <v>1312.41</v>
          </cell>
          <cell r="I765">
            <v>0</v>
          </cell>
          <cell r="J765">
            <v>15.582599999999999</v>
          </cell>
        </row>
        <row r="766">
          <cell r="A766">
            <v>562037</v>
          </cell>
          <cell r="B766">
            <v>56</v>
          </cell>
          <cell r="C766">
            <v>114.5</v>
          </cell>
          <cell r="D766" t="str">
            <v>Exploración Golfo de México B</v>
          </cell>
          <cell r="E766">
            <v>2037</v>
          </cell>
          <cell r="F766">
            <v>151.02799999999999</v>
          </cell>
          <cell r="G766">
            <v>1117.5</v>
          </cell>
          <cell r="H766">
            <v>1117.5</v>
          </cell>
          <cell r="I766">
            <v>0</v>
          </cell>
          <cell r="J766">
            <v>13.813700000000001</v>
          </cell>
        </row>
        <row r="767">
          <cell r="A767">
            <v>562038</v>
          </cell>
          <cell r="B767">
            <v>56</v>
          </cell>
          <cell r="C767">
            <v>114.5</v>
          </cell>
          <cell r="D767" t="str">
            <v>Exploración Golfo de México B</v>
          </cell>
          <cell r="E767">
            <v>2038</v>
          </cell>
          <cell r="F767">
            <v>137.99700000000001</v>
          </cell>
          <cell r="G767">
            <v>942.53399999999999</v>
          </cell>
          <cell r="H767">
            <v>942.53399999999999</v>
          </cell>
          <cell r="I767">
            <v>0</v>
          </cell>
          <cell r="J767">
            <v>11.7568</v>
          </cell>
        </row>
        <row r="768">
          <cell r="A768">
            <v>562039</v>
          </cell>
          <cell r="B768">
            <v>56</v>
          </cell>
          <cell r="C768">
            <v>114.5</v>
          </cell>
          <cell r="D768" t="str">
            <v>Exploración Golfo de México B</v>
          </cell>
          <cell r="E768">
            <v>2039</v>
          </cell>
          <cell r="F768">
            <v>131.52099999999999</v>
          </cell>
          <cell r="G768">
            <v>856.67</v>
          </cell>
          <cell r="H768">
            <v>856.67</v>
          </cell>
          <cell r="I768">
            <v>0</v>
          </cell>
          <cell r="J768">
            <v>9.8958999999999993</v>
          </cell>
        </row>
        <row r="769">
          <cell r="A769">
            <v>562040</v>
          </cell>
          <cell r="B769">
            <v>56</v>
          </cell>
          <cell r="C769">
            <v>114.5</v>
          </cell>
          <cell r="D769" t="str">
            <v>Exploración Golfo de México B</v>
          </cell>
          <cell r="E769">
            <v>2040</v>
          </cell>
          <cell r="F769">
            <v>123.30800000000001</v>
          </cell>
          <cell r="G769">
            <v>743.88499999999999</v>
          </cell>
          <cell r="H769">
            <v>743.88499999999999</v>
          </cell>
          <cell r="I769">
            <v>0</v>
          </cell>
          <cell r="J769">
            <v>8.2337699999999998</v>
          </cell>
        </row>
        <row r="770">
          <cell r="A770">
            <v>562041</v>
          </cell>
          <cell r="B770">
            <v>56</v>
          </cell>
          <cell r="C770">
            <v>114.5</v>
          </cell>
          <cell r="D770" t="str">
            <v>Exploración Golfo de México B</v>
          </cell>
          <cell r="E770">
            <v>2041</v>
          </cell>
          <cell r="F770">
            <v>116.119</v>
          </cell>
          <cell r="G770">
            <v>628.827</v>
          </cell>
          <cell r="H770">
            <v>628.827</v>
          </cell>
          <cell r="I770">
            <v>0</v>
          </cell>
          <cell r="J770">
            <v>6.9002600000000003</v>
          </cell>
        </row>
        <row r="771">
          <cell r="A771">
            <v>562042</v>
          </cell>
          <cell r="B771">
            <v>56</v>
          </cell>
          <cell r="C771">
            <v>114.5</v>
          </cell>
          <cell r="D771" t="str">
            <v>Exploración Golfo de México B</v>
          </cell>
          <cell r="E771">
            <v>2042</v>
          </cell>
          <cell r="F771">
            <v>110.044</v>
          </cell>
          <cell r="G771">
            <v>539.59500000000003</v>
          </cell>
          <cell r="H771">
            <v>539.59500000000003</v>
          </cell>
          <cell r="I771">
            <v>0</v>
          </cell>
          <cell r="J771">
            <v>5.9243600000000001</v>
          </cell>
        </row>
        <row r="772">
          <cell r="A772">
            <v>562043</v>
          </cell>
          <cell r="B772">
            <v>56</v>
          </cell>
          <cell r="C772">
            <v>114.5</v>
          </cell>
          <cell r="D772" t="str">
            <v>Exploración Golfo de México B</v>
          </cell>
          <cell r="E772">
            <v>2043</v>
          </cell>
          <cell r="F772">
            <v>98.714399999999998</v>
          </cell>
          <cell r="G772">
            <v>561.12699999999995</v>
          </cell>
          <cell r="H772">
            <v>561.12699999999995</v>
          </cell>
          <cell r="I772">
            <v>0</v>
          </cell>
          <cell r="J772">
            <v>7.61233</v>
          </cell>
        </row>
        <row r="773">
          <cell r="A773">
            <v>562044</v>
          </cell>
          <cell r="B773">
            <v>56</v>
          </cell>
          <cell r="C773">
            <v>114.5</v>
          </cell>
          <cell r="D773" t="str">
            <v>Exploración Golfo de México B</v>
          </cell>
          <cell r="E773">
            <v>2044</v>
          </cell>
          <cell r="F773">
            <v>86.721199999999996</v>
          </cell>
          <cell r="G773">
            <v>519.16300000000001</v>
          </cell>
          <cell r="H773">
            <v>519.16300000000001</v>
          </cell>
          <cell r="I773">
            <v>0</v>
          </cell>
          <cell r="J773">
            <v>7.8724600000000002</v>
          </cell>
        </row>
        <row r="774">
          <cell r="A774">
            <v>562045</v>
          </cell>
          <cell r="B774">
            <v>56</v>
          </cell>
          <cell r="C774">
            <v>114.5</v>
          </cell>
          <cell r="D774" t="str">
            <v>Exploración Golfo de México B</v>
          </cell>
          <cell r="E774">
            <v>2045</v>
          </cell>
          <cell r="F774">
            <v>76.022000000000006</v>
          </cell>
          <cell r="G774">
            <v>437.75900000000001</v>
          </cell>
          <cell r="H774">
            <v>437.75900000000001</v>
          </cell>
          <cell r="I774">
            <v>0</v>
          </cell>
          <cell r="J774">
            <v>6.7905199999999999</v>
          </cell>
        </row>
        <row r="775">
          <cell r="A775">
            <v>562046</v>
          </cell>
          <cell r="B775">
            <v>56</v>
          </cell>
          <cell r="C775">
            <v>114.5</v>
          </cell>
          <cell r="D775" t="str">
            <v>Exploración Golfo de México B</v>
          </cell>
          <cell r="E775">
            <v>2046</v>
          </cell>
          <cell r="F775">
            <v>66.573400000000007</v>
          </cell>
          <cell r="G775">
            <v>360.863</v>
          </cell>
          <cell r="H775">
            <v>360.863</v>
          </cell>
          <cell r="I775">
            <v>0</v>
          </cell>
          <cell r="J775">
            <v>5.4950799999999997</v>
          </cell>
        </row>
        <row r="776">
          <cell r="A776">
            <v>562047</v>
          </cell>
          <cell r="B776">
            <v>56</v>
          </cell>
          <cell r="C776">
            <v>114.5</v>
          </cell>
          <cell r="D776" t="str">
            <v>Exploración Golfo de México B</v>
          </cell>
          <cell r="E776">
            <v>2047</v>
          </cell>
          <cell r="F776">
            <v>58.1419</v>
          </cell>
          <cell r="G776">
            <v>295.88900000000001</v>
          </cell>
          <cell r="H776">
            <v>295.88900000000001</v>
          </cell>
          <cell r="I776">
            <v>0</v>
          </cell>
          <cell r="J776">
            <v>4.3746999999999998</v>
          </cell>
        </row>
        <row r="777">
          <cell r="A777">
            <v>562048</v>
          </cell>
          <cell r="B777">
            <v>56</v>
          </cell>
          <cell r="C777">
            <v>114.5</v>
          </cell>
          <cell r="D777" t="str">
            <v>Exploración Golfo de México B</v>
          </cell>
          <cell r="E777">
            <v>2048</v>
          </cell>
          <cell r="F777">
            <v>51.085599999999999</v>
          </cell>
          <cell r="G777">
            <v>244.04400000000001</v>
          </cell>
          <cell r="H777">
            <v>244.04400000000001</v>
          </cell>
          <cell r="I777">
            <v>0</v>
          </cell>
          <cell r="J777">
            <v>3.5140600000000002</v>
          </cell>
        </row>
        <row r="778">
          <cell r="A778">
            <v>562049</v>
          </cell>
          <cell r="B778">
            <v>56</v>
          </cell>
          <cell r="C778">
            <v>114.5</v>
          </cell>
          <cell r="D778" t="str">
            <v>Exploración Golfo de México B</v>
          </cell>
          <cell r="E778">
            <v>2049</v>
          </cell>
          <cell r="F778">
            <v>46.558</v>
          </cell>
          <cell r="G778">
            <v>202.18199999999999</v>
          </cell>
          <cell r="H778">
            <v>202.18199999999999</v>
          </cell>
          <cell r="I778">
            <v>0</v>
          </cell>
          <cell r="J778">
            <v>2.8366799999999999</v>
          </cell>
        </row>
        <row r="779">
          <cell r="A779">
            <v>562050</v>
          </cell>
          <cell r="B779">
            <v>56</v>
          </cell>
          <cell r="C779">
            <v>114.5</v>
          </cell>
          <cell r="D779" t="str">
            <v>Exploración Golfo de México B</v>
          </cell>
          <cell r="E779">
            <v>2050</v>
          </cell>
          <cell r="F779">
            <v>42.1372</v>
          </cell>
          <cell r="G779">
            <v>168.01599999999999</v>
          </cell>
          <cell r="H779">
            <v>168.01599999999999</v>
          </cell>
          <cell r="I779">
            <v>0</v>
          </cell>
          <cell r="J779">
            <v>2.3020700000000001</v>
          </cell>
        </row>
        <row r="780">
          <cell r="A780">
            <v>562051</v>
          </cell>
          <cell r="B780">
            <v>56</v>
          </cell>
          <cell r="C780">
            <v>114.5</v>
          </cell>
          <cell r="D780" t="str">
            <v>Exploración Golfo de México B</v>
          </cell>
          <cell r="E780">
            <v>2051</v>
          </cell>
          <cell r="F780">
            <v>37.119700000000002</v>
          </cell>
          <cell r="G780">
            <v>140.96799999999999</v>
          </cell>
          <cell r="H780">
            <v>140.96799999999999</v>
          </cell>
          <cell r="I780">
            <v>0</v>
          </cell>
          <cell r="J780">
            <v>1.9772000000000001</v>
          </cell>
        </row>
        <row r="781">
          <cell r="A781">
            <v>562052</v>
          </cell>
          <cell r="B781">
            <v>56</v>
          </cell>
          <cell r="C781">
            <v>114.5</v>
          </cell>
          <cell r="D781" t="str">
            <v>Exploración Golfo de México B</v>
          </cell>
          <cell r="E781">
            <v>2052</v>
          </cell>
          <cell r="F781">
            <v>32.4694</v>
          </cell>
          <cell r="G781">
            <v>120.193</v>
          </cell>
          <cell r="H781">
            <v>120.193</v>
          </cell>
          <cell r="I781">
            <v>0</v>
          </cell>
          <cell r="J781">
            <v>1.81917</v>
          </cell>
        </row>
        <row r="782">
          <cell r="A782">
            <v>562053</v>
          </cell>
          <cell r="B782">
            <v>56</v>
          </cell>
          <cell r="C782">
            <v>114.5</v>
          </cell>
          <cell r="D782" t="str">
            <v>Exploración Golfo de México B</v>
          </cell>
          <cell r="E782">
            <v>2053</v>
          </cell>
          <cell r="F782">
            <v>28.397400000000001</v>
          </cell>
          <cell r="G782">
            <v>126.524</v>
          </cell>
          <cell r="H782">
            <v>126.524</v>
          </cell>
          <cell r="I782">
            <v>0</v>
          </cell>
          <cell r="J782">
            <v>2.8557199999999998</v>
          </cell>
        </row>
        <row r="783">
          <cell r="A783">
            <v>562054</v>
          </cell>
          <cell r="B783">
            <v>56</v>
          </cell>
          <cell r="C783">
            <v>114.5</v>
          </cell>
          <cell r="D783" t="str">
            <v>Exploración Golfo de México B</v>
          </cell>
          <cell r="E783">
            <v>2054</v>
          </cell>
          <cell r="F783">
            <v>24.9057</v>
          </cell>
          <cell r="G783">
            <v>114.849</v>
          </cell>
          <cell r="H783">
            <v>114.849</v>
          </cell>
          <cell r="I783">
            <v>0</v>
          </cell>
          <cell r="J783">
            <v>2.9021699999999999</v>
          </cell>
        </row>
        <row r="784">
          <cell r="A784">
            <v>562055</v>
          </cell>
          <cell r="B784">
            <v>56</v>
          </cell>
          <cell r="C784">
            <v>114.5</v>
          </cell>
          <cell r="D784" t="str">
            <v>Exploración Golfo de México B</v>
          </cell>
          <cell r="E784">
            <v>2055</v>
          </cell>
          <cell r="F784">
            <v>21.717199999999998</v>
          </cell>
          <cell r="G784">
            <v>91.420599999999993</v>
          </cell>
          <cell r="H784">
            <v>91.420599999999993</v>
          </cell>
          <cell r="I784">
            <v>0</v>
          </cell>
          <cell r="J784">
            <v>2.2136900000000002</v>
          </cell>
        </row>
        <row r="785">
          <cell r="A785">
            <v>562056</v>
          </cell>
          <cell r="B785">
            <v>56</v>
          </cell>
          <cell r="C785">
            <v>114.5</v>
          </cell>
          <cell r="D785" t="str">
            <v>Exploración Golfo de México B</v>
          </cell>
          <cell r="E785">
            <v>2056</v>
          </cell>
          <cell r="F785">
            <v>18.9754</v>
          </cell>
          <cell r="G785">
            <v>72.821299999999994</v>
          </cell>
          <cell r="H785">
            <v>72.821299999999994</v>
          </cell>
          <cell r="I785">
            <v>0</v>
          </cell>
          <cell r="J785">
            <v>1.6813800000000001</v>
          </cell>
        </row>
        <row r="786">
          <cell r="A786">
            <v>562057</v>
          </cell>
          <cell r="B786">
            <v>56</v>
          </cell>
          <cell r="C786">
            <v>114.5</v>
          </cell>
          <cell r="D786" t="str">
            <v>Exploración Golfo de México B</v>
          </cell>
          <cell r="E786">
            <v>2057</v>
          </cell>
          <cell r="F786">
            <v>16.432300000000001</v>
          </cell>
          <cell r="G786">
            <v>57.838900000000002</v>
          </cell>
          <cell r="H786">
            <v>57.838900000000002</v>
          </cell>
          <cell r="I786">
            <v>0</v>
          </cell>
          <cell r="J786">
            <v>1.2702599999999999</v>
          </cell>
        </row>
        <row r="787">
          <cell r="A787">
            <v>562058</v>
          </cell>
          <cell r="B787">
            <v>56</v>
          </cell>
          <cell r="C787">
            <v>114.5</v>
          </cell>
          <cell r="D787" t="str">
            <v>Exploración Golfo de México B</v>
          </cell>
          <cell r="E787">
            <v>2058</v>
          </cell>
          <cell r="F787">
            <v>14.0312</v>
          </cell>
          <cell r="G787">
            <v>44.677799999999998</v>
          </cell>
          <cell r="H787">
            <v>44.677799999999998</v>
          </cell>
          <cell r="I787">
            <v>0</v>
          </cell>
          <cell r="J787">
            <v>0.91995000000000005</v>
          </cell>
        </row>
        <row r="788">
          <cell r="A788">
            <v>562059</v>
          </cell>
          <cell r="B788">
            <v>56</v>
          </cell>
          <cell r="C788">
            <v>114.5</v>
          </cell>
          <cell r="D788" t="str">
            <v>Exploración Golfo de México B</v>
          </cell>
          <cell r="E788">
            <v>2059</v>
          </cell>
          <cell r="F788">
            <v>10.9499</v>
          </cell>
          <cell r="G788">
            <v>30.8369</v>
          </cell>
          <cell r="H788">
            <v>30.8369</v>
          </cell>
          <cell r="I788">
            <v>0</v>
          </cell>
          <cell r="J788">
            <v>0.62580999999999998</v>
          </cell>
        </row>
        <row r="789">
          <cell r="A789">
            <v>562060</v>
          </cell>
          <cell r="B789">
            <v>56</v>
          </cell>
          <cell r="C789">
            <v>114.5</v>
          </cell>
          <cell r="D789" t="str">
            <v>Exploración Golfo de México B</v>
          </cell>
          <cell r="E789">
            <v>2060</v>
          </cell>
          <cell r="F789">
            <v>5.81548</v>
          </cell>
          <cell r="G789">
            <v>14.236039999999999</v>
          </cell>
          <cell r="H789">
            <v>14.236039999999999</v>
          </cell>
          <cell r="I789">
            <v>0</v>
          </cell>
          <cell r="J789">
            <v>0.30986999999999998</v>
          </cell>
        </row>
        <row r="790">
          <cell r="A790">
            <v>572011</v>
          </cell>
          <cell r="B790">
            <v>57</v>
          </cell>
          <cell r="C790">
            <v>111</v>
          </cell>
          <cell r="D790" t="str">
            <v>Exploración Evaluación del Potencial Julivá</v>
          </cell>
          <cell r="E790">
            <v>2011</v>
          </cell>
          <cell r="F790">
            <v>0</v>
          </cell>
          <cell r="G790">
            <v>0</v>
          </cell>
          <cell r="H790">
            <v>0</v>
          </cell>
          <cell r="I790">
            <v>0</v>
          </cell>
          <cell r="J790">
            <v>0</v>
          </cell>
        </row>
        <row r="791">
          <cell r="A791">
            <v>572012</v>
          </cell>
          <cell r="B791">
            <v>57</v>
          </cell>
          <cell r="C791">
            <v>111</v>
          </cell>
          <cell r="D791" t="str">
            <v>Exploración Evaluación del Potencial Julivá</v>
          </cell>
          <cell r="E791">
            <v>2012</v>
          </cell>
          <cell r="F791">
            <v>0</v>
          </cell>
          <cell r="G791">
            <v>0</v>
          </cell>
          <cell r="H791">
            <v>0</v>
          </cell>
          <cell r="I791">
            <v>0</v>
          </cell>
          <cell r="J791">
            <v>0</v>
          </cell>
        </row>
        <row r="792">
          <cell r="A792">
            <v>572013</v>
          </cell>
          <cell r="B792">
            <v>57</v>
          </cell>
          <cell r="C792">
            <v>111</v>
          </cell>
          <cell r="D792" t="str">
            <v>Exploración Evaluación del Potencial Julivá</v>
          </cell>
          <cell r="E792">
            <v>2013</v>
          </cell>
          <cell r="F792">
            <v>1.8986499999999999</v>
          </cell>
          <cell r="G792">
            <v>5.40571</v>
          </cell>
          <cell r="H792">
            <v>5.40571</v>
          </cell>
          <cell r="I792">
            <v>0</v>
          </cell>
          <cell r="J792">
            <v>0.60053000000000001</v>
          </cell>
        </row>
        <row r="793">
          <cell r="A793">
            <v>572014</v>
          </cell>
          <cell r="B793">
            <v>57</v>
          </cell>
          <cell r="C793">
            <v>111</v>
          </cell>
          <cell r="D793" t="str">
            <v>Exploración Evaluación del Potencial Julivá</v>
          </cell>
          <cell r="E793">
            <v>2014</v>
          </cell>
          <cell r="F793">
            <v>6.8664899999999998</v>
          </cell>
          <cell r="G793">
            <v>19.6495</v>
          </cell>
          <cell r="H793">
            <v>19.6495</v>
          </cell>
          <cell r="I793">
            <v>0</v>
          </cell>
          <cell r="J793">
            <v>2.23665</v>
          </cell>
        </row>
        <row r="794">
          <cell r="A794">
            <v>572015</v>
          </cell>
          <cell r="B794">
            <v>57</v>
          </cell>
          <cell r="C794">
            <v>111</v>
          </cell>
          <cell r="D794" t="str">
            <v>Exploración Evaluación del Potencial Julivá</v>
          </cell>
          <cell r="E794">
            <v>2015</v>
          </cell>
          <cell r="F794">
            <v>15.91516</v>
          </cell>
          <cell r="G794">
            <v>43.763399999999997</v>
          </cell>
          <cell r="H794">
            <v>43.763399999999997</v>
          </cell>
          <cell r="I794">
            <v>0</v>
          </cell>
          <cell r="J794">
            <v>4.8784999999999998</v>
          </cell>
        </row>
        <row r="795">
          <cell r="A795">
            <v>572016</v>
          </cell>
          <cell r="B795">
            <v>57</v>
          </cell>
          <cell r="C795">
            <v>111</v>
          </cell>
          <cell r="D795" t="str">
            <v>Exploración Evaluación del Potencial Julivá</v>
          </cell>
          <cell r="E795">
            <v>2016</v>
          </cell>
          <cell r="F795">
            <v>28.181000000000001</v>
          </cell>
          <cell r="G795">
            <v>78.44319999999999</v>
          </cell>
          <cell r="H795">
            <v>78.44319999999999</v>
          </cell>
          <cell r="I795">
            <v>0</v>
          </cell>
          <cell r="J795">
            <v>8.6289200000000008</v>
          </cell>
        </row>
        <row r="796">
          <cell r="A796">
            <v>572017</v>
          </cell>
          <cell r="B796">
            <v>57</v>
          </cell>
          <cell r="C796">
            <v>111</v>
          </cell>
          <cell r="D796" t="str">
            <v>Exploración Evaluación del Potencial Julivá</v>
          </cell>
          <cell r="E796">
            <v>2017</v>
          </cell>
          <cell r="F796">
            <v>33.547789999999992</v>
          </cell>
          <cell r="G796">
            <v>94.660170000000008</v>
          </cell>
          <cell r="H796">
            <v>94.660170000000008</v>
          </cell>
          <cell r="I796">
            <v>0</v>
          </cell>
          <cell r="J796">
            <v>10.232530000000001</v>
          </cell>
        </row>
        <row r="797">
          <cell r="A797">
            <v>572018</v>
          </cell>
          <cell r="B797">
            <v>57</v>
          </cell>
          <cell r="C797">
            <v>111</v>
          </cell>
          <cell r="D797" t="str">
            <v>Exploración Evaluación del Potencial Julivá</v>
          </cell>
          <cell r="E797">
            <v>2018</v>
          </cell>
          <cell r="F797">
            <v>36.184899999999999</v>
          </cell>
          <cell r="G797">
            <v>103.70857999999998</v>
          </cell>
          <cell r="H797">
            <v>103.70857999999998</v>
          </cell>
          <cell r="I797">
            <v>0</v>
          </cell>
          <cell r="J797">
            <v>10.784829999999999</v>
          </cell>
        </row>
        <row r="798">
          <cell r="A798">
            <v>572019</v>
          </cell>
          <cell r="B798">
            <v>57</v>
          </cell>
          <cell r="C798">
            <v>111</v>
          </cell>
          <cell r="D798" t="str">
            <v>Exploración Evaluación del Potencial Julivá</v>
          </cell>
          <cell r="E798">
            <v>2019</v>
          </cell>
          <cell r="F798">
            <v>40.021780000000007</v>
          </cell>
          <cell r="G798">
            <v>115.88216</v>
          </cell>
          <cell r="H798">
            <v>115.88216</v>
          </cell>
          <cell r="I798">
            <v>0</v>
          </cell>
          <cell r="J798">
            <v>11.320459999999999</v>
          </cell>
        </row>
        <row r="799">
          <cell r="A799">
            <v>572020</v>
          </cell>
          <cell r="B799">
            <v>57</v>
          </cell>
          <cell r="C799">
            <v>111</v>
          </cell>
          <cell r="D799" t="str">
            <v>Exploración Evaluación del Potencial Julivá</v>
          </cell>
          <cell r="E799">
            <v>2020</v>
          </cell>
          <cell r="F799">
            <v>53.754309999999997</v>
          </cell>
          <cell r="G799">
            <v>157.4426</v>
          </cell>
          <cell r="H799">
            <v>157.4426</v>
          </cell>
          <cell r="I799">
            <v>0</v>
          </cell>
          <cell r="J799">
            <v>14.145009999999999</v>
          </cell>
        </row>
        <row r="800">
          <cell r="A800">
            <v>572021</v>
          </cell>
          <cell r="B800">
            <v>57</v>
          </cell>
          <cell r="C800">
            <v>111</v>
          </cell>
          <cell r="D800" t="str">
            <v>Exploración Evaluación del Potencial Julivá</v>
          </cell>
          <cell r="E800">
            <v>2021</v>
          </cell>
          <cell r="F800">
            <v>59.456729999999993</v>
          </cell>
          <cell r="G800">
            <v>178.5171</v>
          </cell>
          <cell r="H800">
            <v>178.5171</v>
          </cell>
          <cell r="I800">
            <v>0</v>
          </cell>
          <cell r="J800">
            <v>16.14385</v>
          </cell>
        </row>
        <row r="801">
          <cell r="A801">
            <v>572022</v>
          </cell>
          <cell r="B801">
            <v>57</v>
          </cell>
          <cell r="C801">
            <v>111</v>
          </cell>
          <cell r="D801" t="str">
            <v>Exploración Evaluación del Potencial Julivá</v>
          </cell>
          <cell r="E801">
            <v>2022</v>
          </cell>
          <cell r="F801">
            <v>64.240089999999995</v>
          </cell>
          <cell r="G801">
            <v>191.21200000000002</v>
          </cell>
          <cell r="H801">
            <v>191.21200000000002</v>
          </cell>
          <cell r="I801">
            <v>0</v>
          </cell>
          <cell r="J801">
            <v>17.327089999999998</v>
          </cell>
        </row>
        <row r="802">
          <cell r="A802">
            <v>572023</v>
          </cell>
          <cell r="B802">
            <v>57</v>
          </cell>
          <cell r="C802">
            <v>111</v>
          </cell>
          <cell r="D802" t="str">
            <v>Exploración Evaluación del Potencial Julivá</v>
          </cell>
          <cell r="E802">
            <v>2023</v>
          </cell>
          <cell r="F802">
            <v>66.914169999999999</v>
          </cell>
          <cell r="G802">
            <v>198.25307000000004</v>
          </cell>
          <cell r="H802">
            <v>198.25307000000004</v>
          </cell>
          <cell r="I802">
            <v>0</v>
          </cell>
          <cell r="J802">
            <v>18.480690000000003</v>
          </cell>
        </row>
        <row r="803">
          <cell r="A803">
            <v>572024</v>
          </cell>
          <cell r="B803">
            <v>57</v>
          </cell>
          <cell r="C803">
            <v>111</v>
          </cell>
          <cell r="D803" t="str">
            <v>Exploración Evaluación del Potencial Julivá</v>
          </cell>
          <cell r="E803">
            <v>2024</v>
          </cell>
          <cell r="F803">
            <v>70.528779999999998</v>
          </cell>
          <cell r="G803">
            <v>207.82778999999999</v>
          </cell>
          <cell r="H803">
            <v>207.82778999999999</v>
          </cell>
          <cell r="I803">
            <v>0</v>
          </cell>
          <cell r="J803">
            <v>20.226009999999999</v>
          </cell>
        </row>
        <row r="804">
          <cell r="A804">
            <v>572025</v>
          </cell>
          <cell r="B804">
            <v>57</v>
          </cell>
          <cell r="C804">
            <v>111</v>
          </cell>
          <cell r="D804" t="str">
            <v>Exploración Evaluación del Potencial Julivá</v>
          </cell>
          <cell r="E804">
            <v>2025</v>
          </cell>
          <cell r="F804">
            <v>69.221260000000001</v>
          </cell>
          <cell r="G804">
            <v>202.73339000000001</v>
          </cell>
          <cell r="H804">
            <v>202.73339000000001</v>
          </cell>
          <cell r="I804">
            <v>0</v>
          </cell>
          <cell r="J804">
            <v>19.909490000000002</v>
          </cell>
        </row>
        <row r="805">
          <cell r="A805">
            <v>572026</v>
          </cell>
          <cell r="B805">
            <v>57</v>
          </cell>
          <cell r="C805">
            <v>111</v>
          </cell>
          <cell r="D805" t="str">
            <v>Exploración Evaluación del Potencial Julivá</v>
          </cell>
          <cell r="E805">
            <v>2026</v>
          </cell>
          <cell r="F805">
            <v>62.875310000000006</v>
          </cell>
          <cell r="G805">
            <v>186.24430000000001</v>
          </cell>
          <cell r="H805">
            <v>186.24430000000001</v>
          </cell>
          <cell r="I805">
            <v>0</v>
          </cell>
          <cell r="J805">
            <v>18.211559999999999</v>
          </cell>
        </row>
        <row r="806">
          <cell r="A806">
            <v>572027</v>
          </cell>
          <cell r="B806">
            <v>57</v>
          </cell>
          <cell r="C806">
            <v>111</v>
          </cell>
          <cell r="D806" t="str">
            <v>Exploración Evaluación del Potencial Julivá</v>
          </cell>
          <cell r="E806">
            <v>2027</v>
          </cell>
          <cell r="F806">
            <v>53.137800000000006</v>
          </cell>
          <cell r="G806">
            <v>155.20751999999999</v>
          </cell>
          <cell r="H806">
            <v>155.20751999999999</v>
          </cell>
          <cell r="I806">
            <v>0</v>
          </cell>
          <cell r="J806">
            <v>15.05045</v>
          </cell>
        </row>
        <row r="807">
          <cell r="A807">
            <v>572028</v>
          </cell>
          <cell r="B807">
            <v>57</v>
          </cell>
          <cell r="C807">
            <v>111</v>
          </cell>
          <cell r="D807" t="str">
            <v>Exploración Evaluación del Potencial Julivá</v>
          </cell>
          <cell r="E807">
            <v>2028</v>
          </cell>
          <cell r="F807">
            <v>45.96743</v>
          </cell>
          <cell r="G807">
            <v>141.02789999999999</v>
          </cell>
          <cell r="H807">
            <v>141.02789999999999</v>
          </cell>
          <cell r="I807">
            <v>0</v>
          </cell>
          <cell r="J807">
            <v>13.577909999999999</v>
          </cell>
        </row>
        <row r="808">
          <cell r="A808">
            <v>572029</v>
          </cell>
          <cell r="B808">
            <v>57</v>
          </cell>
          <cell r="C808">
            <v>111</v>
          </cell>
          <cell r="D808" t="str">
            <v>Exploración Evaluación del Potencial Julivá</v>
          </cell>
          <cell r="E808">
            <v>2029</v>
          </cell>
          <cell r="F808">
            <v>40.445689999999999</v>
          </cell>
          <cell r="G808">
            <v>124.97681</v>
          </cell>
          <cell r="H808">
            <v>124.97681</v>
          </cell>
          <cell r="I808">
            <v>0</v>
          </cell>
          <cell r="J808">
            <v>12.023130000000002</v>
          </cell>
        </row>
        <row r="809">
          <cell r="A809">
            <v>572030</v>
          </cell>
          <cell r="B809">
            <v>57</v>
          </cell>
          <cell r="C809">
            <v>111</v>
          </cell>
          <cell r="D809" t="str">
            <v>Exploración Evaluación del Potencial Julivá</v>
          </cell>
          <cell r="E809">
            <v>2030</v>
          </cell>
          <cell r="F809">
            <v>34.381</v>
          </cell>
          <cell r="G809">
            <v>106.57046</v>
          </cell>
          <cell r="H809">
            <v>106.57046</v>
          </cell>
          <cell r="I809">
            <v>0</v>
          </cell>
          <cell r="J809">
            <v>10.240279999999998</v>
          </cell>
        </row>
        <row r="810">
          <cell r="A810">
            <v>572031</v>
          </cell>
          <cell r="B810">
            <v>57</v>
          </cell>
          <cell r="C810">
            <v>111</v>
          </cell>
          <cell r="D810" t="str">
            <v>Exploración Evaluación del Potencial Julivá</v>
          </cell>
          <cell r="E810">
            <v>2031</v>
          </cell>
          <cell r="F810">
            <v>28.508670000000002</v>
          </cell>
          <cell r="G810">
            <v>88.936249999999987</v>
          </cell>
          <cell r="H810">
            <v>88.936249999999987</v>
          </cell>
          <cell r="I810">
            <v>0</v>
          </cell>
          <cell r="J810">
            <v>8.5355399999999992</v>
          </cell>
        </row>
        <row r="811">
          <cell r="A811">
            <v>572032</v>
          </cell>
          <cell r="B811">
            <v>57</v>
          </cell>
          <cell r="C811">
            <v>111</v>
          </cell>
          <cell r="D811" t="str">
            <v>Exploración Evaluación del Potencial Julivá</v>
          </cell>
          <cell r="E811">
            <v>2032</v>
          </cell>
          <cell r="F811">
            <v>23.403510000000004</v>
          </cell>
          <cell r="G811">
            <v>73.312780000000004</v>
          </cell>
          <cell r="H811">
            <v>73.312780000000004</v>
          </cell>
          <cell r="I811">
            <v>0</v>
          </cell>
          <cell r="J811">
            <v>7.0318900000000006</v>
          </cell>
        </row>
        <row r="812">
          <cell r="A812">
            <v>572033</v>
          </cell>
          <cell r="B812">
            <v>57</v>
          </cell>
          <cell r="C812">
            <v>111</v>
          </cell>
          <cell r="D812" t="str">
            <v>Exploración Evaluación del Potencial Julivá</v>
          </cell>
          <cell r="E812">
            <v>2033</v>
          </cell>
          <cell r="F812">
            <v>19.39106</v>
          </cell>
          <cell r="G812">
            <v>60.134430000000002</v>
          </cell>
          <cell r="H812">
            <v>60.134430000000002</v>
          </cell>
          <cell r="I812">
            <v>0</v>
          </cell>
          <cell r="J812">
            <v>5.7399100000000001</v>
          </cell>
        </row>
        <row r="813">
          <cell r="A813">
            <v>572034</v>
          </cell>
          <cell r="B813">
            <v>57</v>
          </cell>
          <cell r="C813">
            <v>111</v>
          </cell>
          <cell r="D813" t="str">
            <v>Exploración Evaluación del Potencial Julivá</v>
          </cell>
          <cell r="E813">
            <v>2034</v>
          </cell>
          <cell r="F813">
            <v>16.031929999999999</v>
          </cell>
          <cell r="G813">
            <v>49.262080000000005</v>
          </cell>
          <cell r="H813">
            <v>49.262080000000005</v>
          </cell>
          <cell r="I813">
            <v>0</v>
          </cell>
          <cell r="J813">
            <v>4.67096</v>
          </cell>
        </row>
        <row r="814">
          <cell r="A814">
            <v>572035</v>
          </cell>
          <cell r="B814">
            <v>57</v>
          </cell>
          <cell r="C814">
            <v>111</v>
          </cell>
          <cell r="D814" t="str">
            <v>Exploración Evaluación del Potencial Julivá</v>
          </cell>
          <cell r="E814">
            <v>2035</v>
          </cell>
          <cell r="F814">
            <v>13.332979999999999</v>
          </cell>
          <cell r="G814">
            <v>40.991689999999998</v>
          </cell>
          <cell r="H814">
            <v>40.991689999999998</v>
          </cell>
          <cell r="I814">
            <v>0</v>
          </cell>
          <cell r="J814">
            <v>3.8630799999999996</v>
          </cell>
        </row>
        <row r="815">
          <cell r="A815">
            <v>572036</v>
          </cell>
          <cell r="B815">
            <v>57</v>
          </cell>
          <cell r="C815">
            <v>111</v>
          </cell>
          <cell r="D815" t="str">
            <v>Exploración Evaluación del Potencial Julivá</v>
          </cell>
          <cell r="E815">
            <v>2036</v>
          </cell>
          <cell r="F815">
            <v>11.151440000000001</v>
          </cell>
          <cell r="G815">
            <v>34.03781</v>
          </cell>
          <cell r="H815">
            <v>34.03781</v>
          </cell>
          <cell r="I815">
            <v>0</v>
          </cell>
          <cell r="J815">
            <v>3.1924299999999999</v>
          </cell>
        </row>
        <row r="816">
          <cell r="A816">
            <v>572037</v>
          </cell>
          <cell r="B816">
            <v>57</v>
          </cell>
          <cell r="C816">
            <v>111</v>
          </cell>
          <cell r="D816" t="str">
            <v>Exploración Evaluación del Potencial Julivá</v>
          </cell>
          <cell r="E816">
            <v>2037</v>
          </cell>
          <cell r="F816">
            <v>9.1702499999999993</v>
          </cell>
          <cell r="G816">
            <v>28.080960000000001</v>
          </cell>
          <cell r="H816">
            <v>28.080960000000001</v>
          </cell>
          <cell r="I816">
            <v>0</v>
          </cell>
          <cell r="J816">
            <v>2.6389699999999996</v>
          </cell>
        </row>
        <row r="817">
          <cell r="A817">
            <v>572038</v>
          </cell>
          <cell r="B817">
            <v>57</v>
          </cell>
          <cell r="C817">
            <v>111</v>
          </cell>
          <cell r="D817" t="str">
            <v>Exploración Evaluación del Potencial Julivá</v>
          </cell>
          <cell r="E817">
            <v>2038</v>
          </cell>
          <cell r="F817">
            <v>7.5815199999999994</v>
          </cell>
          <cell r="G817">
            <v>23.24643</v>
          </cell>
          <cell r="H817">
            <v>23.24643</v>
          </cell>
          <cell r="I817">
            <v>0</v>
          </cell>
          <cell r="J817">
            <v>2.18668</v>
          </cell>
        </row>
        <row r="818">
          <cell r="A818">
            <v>572039</v>
          </cell>
          <cell r="B818">
            <v>57</v>
          </cell>
          <cell r="C818">
            <v>111</v>
          </cell>
          <cell r="D818" t="str">
            <v>Exploración Evaluación del Potencial Julivá</v>
          </cell>
          <cell r="E818">
            <v>2039</v>
          </cell>
          <cell r="F818">
            <v>6.2990899999999996</v>
          </cell>
          <cell r="G818">
            <v>19.287040000000001</v>
          </cell>
          <cell r="H818">
            <v>19.287040000000001</v>
          </cell>
          <cell r="I818">
            <v>0</v>
          </cell>
          <cell r="J818">
            <v>1.81026</v>
          </cell>
        </row>
        <row r="819">
          <cell r="A819">
            <v>572040</v>
          </cell>
          <cell r="B819">
            <v>57</v>
          </cell>
          <cell r="C819">
            <v>111</v>
          </cell>
          <cell r="D819" t="str">
            <v>Exploración Evaluación del Potencial Julivá</v>
          </cell>
          <cell r="E819">
            <v>2040</v>
          </cell>
          <cell r="F819">
            <v>5.2808299999999999</v>
          </cell>
          <cell r="G819">
            <v>16.224599999999999</v>
          </cell>
          <cell r="H819">
            <v>16.224599999999999</v>
          </cell>
          <cell r="I819">
            <v>0</v>
          </cell>
          <cell r="J819">
            <v>1.5176000000000001</v>
          </cell>
        </row>
        <row r="820">
          <cell r="A820">
            <v>572041</v>
          </cell>
          <cell r="B820">
            <v>57</v>
          </cell>
          <cell r="C820">
            <v>111</v>
          </cell>
          <cell r="D820" t="str">
            <v>Exploración Evaluación del Potencial Julivá</v>
          </cell>
          <cell r="E820">
            <v>2041</v>
          </cell>
          <cell r="F820">
            <v>4.4414999999999996</v>
          </cell>
          <cell r="G820">
            <v>13.67773</v>
          </cell>
          <cell r="H820">
            <v>13.67773</v>
          </cell>
          <cell r="I820">
            <v>0</v>
          </cell>
          <cell r="J820">
            <v>1.2749199999999998</v>
          </cell>
        </row>
        <row r="821">
          <cell r="A821">
            <v>572042</v>
          </cell>
          <cell r="B821">
            <v>57</v>
          </cell>
          <cell r="C821">
            <v>111</v>
          </cell>
          <cell r="D821" t="str">
            <v>Exploración Evaluación del Potencial Julivá</v>
          </cell>
          <cell r="E821">
            <v>2042</v>
          </cell>
          <cell r="F821">
            <v>3.7425900000000003</v>
          </cell>
          <cell r="G821">
            <v>11.574820000000001</v>
          </cell>
          <cell r="H821">
            <v>11.574820000000001</v>
          </cell>
          <cell r="I821">
            <v>0</v>
          </cell>
          <cell r="J821">
            <v>1.0763499999999999</v>
          </cell>
        </row>
        <row r="822">
          <cell r="A822">
            <v>572043</v>
          </cell>
          <cell r="B822">
            <v>57</v>
          </cell>
          <cell r="C822">
            <v>111</v>
          </cell>
          <cell r="D822" t="str">
            <v>Exploración Evaluación del Potencial Julivá</v>
          </cell>
          <cell r="E822">
            <v>2043</v>
          </cell>
          <cell r="F822">
            <v>3.15442</v>
          </cell>
          <cell r="G822">
            <v>9.7666699999999995</v>
          </cell>
          <cell r="H822">
            <v>9.7666699999999995</v>
          </cell>
          <cell r="I822">
            <v>0</v>
          </cell>
          <cell r="J822">
            <v>0.90571000000000002</v>
          </cell>
        </row>
        <row r="823">
          <cell r="A823">
            <v>572044</v>
          </cell>
          <cell r="B823">
            <v>57</v>
          </cell>
          <cell r="C823">
            <v>111</v>
          </cell>
          <cell r="D823" t="str">
            <v>Exploración Evaluación del Potencial Julivá</v>
          </cell>
          <cell r="E823">
            <v>2044</v>
          </cell>
          <cell r="F823">
            <v>2.6574299999999997</v>
          </cell>
          <cell r="G823">
            <v>8.2229700000000001</v>
          </cell>
          <cell r="H823">
            <v>8.2229700000000001</v>
          </cell>
          <cell r="I823">
            <v>0</v>
          </cell>
          <cell r="J823">
            <v>0.75931999999999999</v>
          </cell>
        </row>
        <row r="824">
          <cell r="A824">
            <v>572045</v>
          </cell>
          <cell r="B824">
            <v>57</v>
          </cell>
          <cell r="C824">
            <v>111</v>
          </cell>
          <cell r="D824" t="str">
            <v>Exploración Evaluación del Potencial Julivá</v>
          </cell>
          <cell r="E824">
            <v>2045</v>
          </cell>
          <cell r="F824">
            <v>2.23468</v>
          </cell>
          <cell r="G824">
            <v>6.8921599999999996</v>
          </cell>
          <cell r="H824">
            <v>6.8921599999999996</v>
          </cell>
          <cell r="I824">
            <v>0</v>
          </cell>
          <cell r="J824">
            <v>0.63131000000000004</v>
          </cell>
        </row>
        <row r="825">
          <cell r="A825">
            <v>572046</v>
          </cell>
          <cell r="B825">
            <v>57</v>
          </cell>
          <cell r="C825">
            <v>111</v>
          </cell>
          <cell r="D825" t="str">
            <v>Exploración Evaluación del Potencial Julivá</v>
          </cell>
          <cell r="E825">
            <v>2046</v>
          </cell>
          <cell r="F825">
            <v>1.88619</v>
          </cell>
          <cell r="G825">
            <v>5.783059999999999</v>
          </cell>
          <cell r="H825">
            <v>5.783059999999999</v>
          </cell>
          <cell r="I825">
            <v>0</v>
          </cell>
          <cell r="J825">
            <v>0.52505999999999997</v>
          </cell>
        </row>
        <row r="826">
          <cell r="A826">
            <v>572047</v>
          </cell>
          <cell r="B826">
            <v>57</v>
          </cell>
          <cell r="C826">
            <v>111</v>
          </cell>
          <cell r="D826" t="str">
            <v>Exploración Evaluación del Potencial Julivá</v>
          </cell>
          <cell r="E826">
            <v>2047</v>
          </cell>
          <cell r="F826">
            <v>1.59172</v>
          </cell>
          <cell r="G826">
            <v>4.8932099999999998</v>
          </cell>
          <cell r="H826">
            <v>4.8932099999999998</v>
          </cell>
          <cell r="I826">
            <v>0</v>
          </cell>
          <cell r="J826">
            <v>0.44244</v>
          </cell>
        </row>
        <row r="827">
          <cell r="A827">
            <v>572048</v>
          </cell>
          <cell r="B827">
            <v>57</v>
          </cell>
          <cell r="C827">
            <v>111</v>
          </cell>
          <cell r="D827" t="str">
            <v>Exploración Evaluación del Potencial Julivá</v>
          </cell>
          <cell r="E827">
            <v>2048</v>
          </cell>
          <cell r="F827">
            <v>1.3671500000000001</v>
          </cell>
          <cell r="G827">
            <v>4.1901599999999997</v>
          </cell>
          <cell r="H827">
            <v>4.1901599999999997</v>
          </cell>
          <cell r="I827">
            <v>0</v>
          </cell>
          <cell r="J827">
            <v>0.37670999999999999</v>
          </cell>
        </row>
        <row r="828">
          <cell r="A828">
            <v>572049</v>
          </cell>
          <cell r="B828">
            <v>57</v>
          </cell>
          <cell r="C828">
            <v>111</v>
          </cell>
          <cell r="D828" t="str">
            <v>Exploración Evaluación del Potencial Julivá</v>
          </cell>
          <cell r="E828">
            <v>2049</v>
          </cell>
          <cell r="F828">
            <v>1.18109</v>
          </cell>
          <cell r="G828">
            <v>3.60114</v>
          </cell>
          <cell r="H828">
            <v>3.60114</v>
          </cell>
          <cell r="I828">
            <v>0</v>
          </cell>
          <cell r="J828">
            <v>0.3221</v>
          </cell>
        </row>
        <row r="829">
          <cell r="A829">
            <v>572050</v>
          </cell>
          <cell r="B829">
            <v>57</v>
          </cell>
          <cell r="C829">
            <v>111</v>
          </cell>
          <cell r="D829" t="str">
            <v>Exploración Evaluación del Potencial Julivá</v>
          </cell>
          <cell r="E829">
            <v>2050</v>
          </cell>
          <cell r="F829">
            <v>1.01976</v>
          </cell>
          <cell r="G829">
            <v>3.0915399999999997</v>
          </cell>
          <cell r="H829">
            <v>3.0915399999999997</v>
          </cell>
          <cell r="I829">
            <v>0</v>
          </cell>
          <cell r="J829">
            <v>0.27501999999999999</v>
          </cell>
        </row>
        <row r="830">
          <cell r="A830">
            <v>572051</v>
          </cell>
          <cell r="B830">
            <v>57</v>
          </cell>
          <cell r="C830">
            <v>111</v>
          </cell>
          <cell r="D830" t="str">
            <v>Exploración Evaluación del Potencial Julivá</v>
          </cell>
          <cell r="E830">
            <v>2051</v>
          </cell>
          <cell r="F830">
            <v>0.87792999999999999</v>
          </cell>
          <cell r="G830">
            <v>2.6520099999999998</v>
          </cell>
          <cell r="H830">
            <v>2.6520099999999998</v>
          </cell>
          <cell r="I830">
            <v>0</v>
          </cell>
          <cell r="J830">
            <v>0.23488000000000001</v>
          </cell>
        </row>
        <row r="831">
          <cell r="A831">
            <v>572052</v>
          </cell>
          <cell r="B831">
            <v>57</v>
          </cell>
          <cell r="C831">
            <v>111</v>
          </cell>
          <cell r="D831" t="str">
            <v>Exploración Evaluación del Potencial Julivá</v>
          </cell>
          <cell r="E831">
            <v>2052</v>
          </cell>
          <cell r="F831">
            <v>0.75844999999999996</v>
          </cell>
          <cell r="G831">
            <v>2.2809499999999998</v>
          </cell>
          <cell r="H831">
            <v>2.2809499999999998</v>
          </cell>
          <cell r="I831">
            <v>0</v>
          </cell>
          <cell r="J831">
            <v>0.20057999999999998</v>
          </cell>
        </row>
        <row r="832">
          <cell r="A832">
            <v>572053</v>
          </cell>
          <cell r="B832">
            <v>57</v>
          </cell>
          <cell r="C832">
            <v>111</v>
          </cell>
          <cell r="D832" t="str">
            <v>Exploración Evaluación del Potencial Julivá</v>
          </cell>
          <cell r="E832">
            <v>2053</v>
          </cell>
          <cell r="F832">
            <v>0.6499100000000001</v>
          </cell>
          <cell r="G832">
            <v>1.9414799999999999</v>
          </cell>
          <cell r="H832">
            <v>1.9414799999999999</v>
          </cell>
          <cell r="I832">
            <v>0</v>
          </cell>
          <cell r="J832">
            <v>0.16930000000000001</v>
          </cell>
        </row>
        <row r="833">
          <cell r="A833">
            <v>572054</v>
          </cell>
          <cell r="B833">
            <v>57</v>
          </cell>
          <cell r="C833">
            <v>111</v>
          </cell>
          <cell r="D833" t="str">
            <v>Exploración Evaluación del Potencial Julivá</v>
          </cell>
          <cell r="E833">
            <v>2054</v>
          </cell>
          <cell r="F833">
            <v>0.55315999999999999</v>
          </cell>
          <cell r="G833">
            <v>1.6498699999999999</v>
          </cell>
          <cell r="H833">
            <v>1.6498699999999999</v>
          </cell>
          <cell r="I833">
            <v>0</v>
          </cell>
          <cell r="J833">
            <v>0.14374000000000001</v>
          </cell>
        </row>
        <row r="834">
          <cell r="A834">
            <v>572055</v>
          </cell>
          <cell r="B834">
            <v>57</v>
          </cell>
          <cell r="C834">
            <v>111</v>
          </cell>
          <cell r="D834" t="str">
            <v>Exploración Evaluación del Potencial Julivá</v>
          </cell>
          <cell r="E834">
            <v>2055</v>
          </cell>
          <cell r="F834">
            <v>0.47162999999999999</v>
          </cell>
          <cell r="G834">
            <v>1.4156</v>
          </cell>
          <cell r="H834">
            <v>1.4156</v>
          </cell>
          <cell r="I834">
            <v>0</v>
          </cell>
          <cell r="J834">
            <v>0.12353</v>
          </cell>
        </row>
        <row r="835">
          <cell r="A835">
            <v>572056</v>
          </cell>
          <cell r="B835">
            <v>57</v>
          </cell>
          <cell r="C835">
            <v>111</v>
          </cell>
          <cell r="D835" t="str">
            <v>Exploración Evaluación del Potencial Julivá</v>
          </cell>
          <cell r="E835">
            <v>2056</v>
          </cell>
          <cell r="F835">
            <v>0.39206000000000002</v>
          </cell>
          <cell r="G835">
            <v>1.1806000000000001</v>
          </cell>
          <cell r="H835">
            <v>1.1806000000000001</v>
          </cell>
          <cell r="I835">
            <v>0</v>
          </cell>
          <cell r="J835">
            <v>0.10299</v>
          </cell>
        </row>
        <row r="836">
          <cell r="A836">
            <v>572057</v>
          </cell>
          <cell r="B836">
            <v>57</v>
          </cell>
          <cell r="C836">
            <v>111</v>
          </cell>
          <cell r="D836" t="str">
            <v>Exploración Evaluación del Potencial Julivá</v>
          </cell>
          <cell r="E836">
            <v>2057</v>
          </cell>
          <cell r="F836">
            <v>0.32522000000000001</v>
          </cell>
          <cell r="G836">
            <v>0.98036000000000001</v>
          </cell>
          <cell r="H836">
            <v>0.98036000000000001</v>
          </cell>
          <cell r="I836">
            <v>0</v>
          </cell>
          <cell r="J836">
            <v>8.5699999999999998E-2</v>
          </cell>
        </row>
        <row r="837">
          <cell r="A837">
            <v>572058</v>
          </cell>
          <cell r="B837">
            <v>57</v>
          </cell>
          <cell r="C837">
            <v>111</v>
          </cell>
          <cell r="D837" t="str">
            <v>Exploración Evaluación del Potencial Julivá</v>
          </cell>
          <cell r="E837">
            <v>2058</v>
          </cell>
          <cell r="F837">
            <v>0.25808999999999999</v>
          </cell>
          <cell r="G837">
            <v>0.77834999999999999</v>
          </cell>
          <cell r="H837">
            <v>0.77834999999999999</v>
          </cell>
          <cell r="I837">
            <v>0</v>
          </cell>
          <cell r="J837">
            <v>6.8529999999999994E-2</v>
          </cell>
        </row>
        <row r="838">
          <cell r="A838">
            <v>572059</v>
          </cell>
          <cell r="B838">
            <v>57</v>
          </cell>
          <cell r="C838">
            <v>111</v>
          </cell>
          <cell r="D838" t="str">
            <v>Exploración Evaluación del Potencial Julivá</v>
          </cell>
          <cell r="E838">
            <v>2059</v>
          </cell>
          <cell r="F838">
            <v>0.15775</v>
          </cell>
          <cell r="G838">
            <v>0.49047000000000002</v>
          </cell>
          <cell r="H838">
            <v>0.49047000000000002</v>
          </cell>
          <cell r="I838">
            <v>0</v>
          </cell>
          <cell r="J838">
            <v>4.3499999999999997E-2</v>
          </cell>
        </row>
        <row r="839">
          <cell r="A839">
            <v>582011</v>
          </cell>
          <cell r="B839">
            <v>58</v>
          </cell>
          <cell r="C839">
            <v>112</v>
          </cell>
          <cell r="D839" t="str">
            <v>Exploración Evaluación del Potencial Lamprea</v>
          </cell>
          <cell r="E839">
            <v>2011</v>
          </cell>
          <cell r="F839">
            <v>0</v>
          </cell>
          <cell r="G839">
            <v>0</v>
          </cell>
          <cell r="H839">
            <v>0</v>
          </cell>
          <cell r="I839">
            <v>0</v>
          </cell>
          <cell r="J839">
            <v>0</v>
          </cell>
        </row>
        <row r="840">
          <cell r="A840">
            <v>582012</v>
          </cell>
          <cell r="B840">
            <v>58</v>
          </cell>
          <cell r="C840">
            <v>112</v>
          </cell>
          <cell r="D840" t="str">
            <v>Exploración Evaluación del Potencial Lamprea</v>
          </cell>
          <cell r="E840">
            <v>2012</v>
          </cell>
          <cell r="F840">
            <v>0</v>
          </cell>
          <cell r="G840">
            <v>0</v>
          </cell>
          <cell r="H840">
            <v>0</v>
          </cell>
          <cell r="I840">
            <v>0</v>
          </cell>
          <cell r="J840">
            <v>0</v>
          </cell>
        </row>
        <row r="841">
          <cell r="A841">
            <v>582013</v>
          </cell>
          <cell r="B841">
            <v>58</v>
          </cell>
          <cell r="C841">
            <v>112</v>
          </cell>
          <cell r="D841" t="str">
            <v>Exploración Evaluación del Potencial Lamprea</v>
          </cell>
          <cell r="E841">
            <v>2013</v>
          </cell>
          <cell r="F841">
            <v>0</v>
          </cell>
          <cell r="G841">
            <v>0</v>
          </cell>
          <cell r="H841">
            <v>0</v>
          </cell>
          <cell r="I841">
            <v>0</v>
          </cell>
          <cell r="J841">
            <v>0</v>
          </cell>
        </row>
        <row r="842">
          <cell r="A842">
            <v>582014</v>
          </cell>
          <cell r="B842">
            <v>58</v>
          </cell>
          <cell r="C842">
            <v>112</v>
          </cell>
          <cell r="D842" t="str">
            <v>Exploración Evaluación del Potencial Lamprea</v>
          </cell>
          <cell r="E842">
            <v>2014</v>
          </cell>
          <cell r="F842">
            <v>0</v>
          </cell>
          <cell r="G842">
            <v>0</v>
          </cell>
          <cell r="H842">
            <v>0</v>
          </cell>
          <cell r="I842">
            <v>0</v>
          </cell>
          <cell r="J842">
            <v>0</v>
          </cell>
        </row>
        <row r="843">
          <cell r="A843">
            <v>582015</v>
          </cell>
          <cell r="B843">
            <v>58</v>
          </cell>
          <cell r="C843">
            <v>112</v>
          </cell>
          <cell r="D843" t="str">
            <v>Exploración Evaluación del Potencial Lamprea</v>
          </cell>
          <cell r="E843">
            <v>2015</v>
          </cell>
          <cell r="F843">
            <v>0</v>
          </cell>
          <cell r="G843">
            <v>0</v>
          </cell>
          <cell r="H843">
            <v>0</v>
          </cell>
          <cell r="I843">
            <v>0</v>
          </cell>
          <cell r="J843">
            <v>0</v>
          </cell>
        </row>
        <row r="844">
          <cell r="A844">
            <v>582016</v>
          </cell>
          <cell r="B844">
            <v>58</v>
          </cell>
          <cell r="C844">
            <v>112</v>
          </cell>
          <cell r="D844" t="str">
            <v>Exploración Evaluación del Potencial Lamprea</v>
          </cell>
          <cell r="E844">
            <v>2016</v>
          </cell>
          <cell r="F844">
            <v>0</v>
          </cell>
          <cell r="G844">
            <v>0</v>
          </cell>
          <cell r="H844">
            <v>0</v>
          </cell>
          <cell r="I844">
            <v>0</v>
          </cell>
          <cell r="J844">
            <v>0</v>
          </cell>
        </row>
        <row r="845">
          <cell r="A845">
            <v>582017</v>
          </cell>
          <cell r="B845">
            <v>58</v>
          </cell>
          <cell r="C845">
            <v>112</v>
          </cell>
          <cell r="D845" t="str">
            <v>Exploración Evaluación del Potencial Lamprea</v>
          </cell>
          <cell r="E845">
            <v>2017</v>
          </cell>
          <cell r="F845">
            <v>5.5321999999999996</v>
          </cell>
          <cell r="G845">
            <v>3.29271</v>
          </cell>
          <cell r="H845">
            <v>3.29271</v>
          </cell>
          <cell r="I845">
            <v>0</v>
          </cell>
          <cell r="J845">
            <v>0</v>
          </cell>
        </row>
        <row r="846">
          <cell r="A846">
            <v>582018</v>
          </cell>
          <cell r="B846">
            <v>58</v>
          </cell>
          <cell r="C846">
            <v>112</v>
          </cell>
          <cell r="D846" t="str">
            <v>Exploración Evaluación del Potencial Lamprea</v>
          </cell>
          <cell r="E846">
            <v>2018</v>
          </cell>
          <cell r="F846">
            <v>14.02955</v>
          </cell>
          <cell r="G846">
            <v>8.3502700000000001</v>
          </cell>
          <cell r="H846">
            <v>8.3502700000000001</v>
          </cell>
          <cell r="I846">
            <v>0</v>
          </cell>
          <cell r="J846">
            <v>0</v>
          </cell>
        </row>
        <row r="847">
          <cell r="A847">
            <v>582019</v>
          </cell>
          <cell r="B847">
            <v>58</v>
          </cell>
          <cell r="C847">
            <v>112</v>
          </cell>
          <cell r="D847" t="str">
            <v>Exploración Evaluación del Potencial Lamprea</v>
          </cell>
          <cell r="E847">
            <v>2019</v>
          </cell>
          <cell r="F847">
            <v>21.40494</v>
          </cell>
          <cell r="G847">
            <v>12.74005</v>
          </cell>
          <cell r="H847">
            <v>12.74005</v>
          </cell>
          <cell r="I847">
            <v>0</v>
          </cell>
          <cell r="J847">
            <v>0</v>
          </cell>
        </row>
        <row r="848">
          <cell r="A848">
            <v>582020</v>
          </cell>
          <cell r="B848">
            <v>58</v>
          </cell>
          <cell r="C848">
            <v>112</v>
          </cell>
          <cell r="D848" t="str">
            <v>Exploración Evaluación del Potencial Lamprea</v>
          </cell>
          <cell r="E848">
            <v>2020</v>
          </cell>
          <cell r="F848">
            <v>20.382770000000001</v>
          </cell>
          <cell r="G848">
            <v>24.06793</v>
          </cell>
          <cell r="H848">
            <v>24.06793</v>
          </cell>
          <cell r="I848">
            <v>0</v>
          </cell>
          <cell r="J848">
            <v>0.11479</v>
          </cell>
        </row>
        <row r="849">
          <cell r="A849">
            <v>582021</v>
          </cell>
          <cell r="B849">
            <v>58</v>
          </cell>
          <cell r="C849">
            <v>112</v>
          </cell>
          <cell r="D849" t="str">
            <v>Exploración Evaluación del Potencial Lamprea</v>
          </cell>
          <cell r="E849">
            <v>2021</v>
          </cell>
          <cell r="F849">
            <v>17.784580000000002</v>
          </cell>
          <cell r="G849">
            <v>21.989049999999999</v>
          </cell>
          <cell r="H849">
            <v>21.989049999999999</v>
          </cell>
          <cell r="I849">
            <v>0</v>
          </cell>
          <cell r="J849">
            <v>0.10967</v>
          </cell>
        </row>
        <row r="850">
          <cell r="A850">
            <v>582022</v>
          </cell>
          <cell r="B850">
            <v>58</v>
          </cell>
          <cell r="C850">
            <v>112</v>
          </cell>
          <cell r="D850" t="str">
            <v>Exploración Evaluación del Potencial Lamprea</v>
          </cell>
          <cell r="E850">
            <v>2022</v>
          </cell>
          <cell r="F850">
            <v>18.203859999999999</v>
          </cell>
          <cell r="G850">
            <v>19.45448</v>
          </cell>
          <cell r="H850">
            <v>19.45448</v>
          </cell>
          <cell r="I850">
            <v>0</v>
          </cell>
          <cell r="J850">
            <v>8.2900000000000001E-2</v>
          </cell>
        </row>
        <row r="851">
          <cell r="A851">
            <v>582023</v>
          </cell>
          <cell r="B851">
            <v>58</v>
          </cell>
          <cell r="C851">
            <v>112</v>
          </cell>
          <cell r="D851" t="str">
            <v>Exploración Evaluación del Potencial Lamprea</v>
          </cell>
          <cell r="E851">
            <v>2023</v>
          </cell>
          <cell r="F851">
            <v>19.058199999999999</v>
          </cell>
          <cell r="G851">
            <v>17.832000000000001</v>
          </cell>
          <cell r="H851">
            <v>17.832000000000001</v>
          </cell>
          <cell r="I851">
            <v>0</v>
          </cell>
          <cell r="J851">
            <v>6.2399999999999997E-2</v>
          </cell>
        </row>
        <row r="852">
          <cell r="A852">
            <v>582024</v>
          </cell>
          <cell r="B852">
            <v>58</v>
          </cell>
          <cell r="C852">
            <v>112</v>
          </cell>
          <cell r="D852" t="str">
            <v>Exploración Evaluación del Potencial Lamprea</v>
          </cell>
          <cell r="E852">
            <v>2024</v>
          </cell>
          <cell r="F852">
            <v>16.437539999999998</v>
          </cell>
          <cell r="G852">
            <v>22.437239999999999</v>
          </cell>
          <cell r="H852">
            <v>22.437239999999999</v>
          </cell>
          <cell r="I852">
            <v>0</v>
          </cell>
          <cell r="J852">
            <v>0.12168999999999999</v>
          </cell>
        </row>
        <row r="853">
          <cell r="A853">
            <v>582025</v>
          </cell>
          <cell r="B853">
            <v>58</v>
          </cell>
          <cell r="C853">
            <v>112</v>
          </cell>
          <cell r="D853" t="str">
            <v>Exploración Evaluación del Potencial Lamprea</v>
          </cell>
          <cell r="E853">
            <v>2025</v>
          </cell>
          <cell r="F853">
            <v>21.057199999999998</v>
          </cell>
          <cell r="G853">
            <v>42.59939</v>
          </cell>
          <cell r="H853">
            <v>42.59939</v>
          </cell>
          <cell r="I853">
            <v>0</v>
          </cell>
          <cell r="J853">
            <v>0.26977000000000001</v>
          </cell>
        </row>
        <row r="854">
          <cell r="A854">
            <v>582026</v>
          </cell>
          <cell r="B854">
            <v>58</v>
          </cell>
          <cell r="C854">
            <v>112</v>
          </cell>
          <cell r="D854" t="str">
            <v>Exploración Evaluación del Potencial Lamprea</v>
          </cell>
          <cell r="E854">
            <v>2026</v>
          </cell>
          <cell r="F854">
            <v>22.165100000000002</v>
          </cell>
          <cell r="G854">
            <v>56.494730000000004</v>
          </cell>
          <cell r="H854">
            <v>56.494730000000004</v>
          </cell>
          <cell r="I854">
            <v>0</v>
          </cell>
          <cell r="J854">
            <v>0.39638000000000001</v>
          </cell>
        </row>
        <row r="855">
          <cell r="A855">
            <v>582027</v>
          </cell>
          <cell r="B855">
            <v>58</v>
          </cell>
          <cell r="C855">
            <v>112</v>
          </cell>
          <cell r="D855" t="str">
            <v>Exploración Evaluación del Potencial Lamprea</v>
          </cell>
          <cell r="E855">
            <v>2027</v>
          </cell>
          <cell r="F855">
            <v>27.023540000000001</v>
          </cell>
          <cell r="G855">
            <v>67.613609999999994</v>
          </cell>
          <cell r="H855">
            <v>67.613609999999994</v>
          </cell>
          <cell r="I855">
            <v>0</v>
          </cell>
          <cell r="J855">
            <v>0.72133999999999998</v>
          </cell>
        </row>
        <row r="856">
          <cell r="A856">
            <v>582028</v>
          </cell>
          <cell r="B856">
            <v>58</v>
          </cell>
          <cell r="C856">
            <v>112</v>
          </cell>
          <cell r="D856" t="str">
            <v>Exploración Evaluación del Potencial Lamprea</v>
          </cell>
          <cell r="E856">
            <v>2028</v>
          </cell>
          <cell r="F856">
            <v>32.52731</v>
          </cell>
          <cell r="G856">
            <v>156.81110000000001</v>
          </cell>
          <cell r="H856">
            <v>156.81110000000001</v>
          </cell>
          <cell r="I856">
            <v>0</v>
          </cell>
          <cell r="J856">
            <v>1.9131399999999998</v>
          </cell>
        </row>
        <row r="857">
          <cell r="A857">
            <v>582029</v>
          </cell>
          <cell r="B857">
            <v>58</v>
          </cell>
          <cell r="C857">
            <v>112</v>
          </cell>
          <cell r="D857" t="str">
            <v>Exploración Evaluación del Potencial Lamprea</v>
          </cell>
          <cell r="E857">
            <v>2029</v>
          </cell>
          <cell r="F857">
            <v>33.808779999999999</v>
          </cell>
          <cell r="G857">
            <v>239.16762</v>
          </cell>
          <cell r="H857">
            <v>239.16762</v>
          </cell>
          <cell r="I857">
            <v>0</v>
          </cell>
          <cell r="J857">
            <v>2.9537300000000002</v>
          </cell>
        </row>
        <row r="858">
          <cell r="A858">
            <v>582030</v>
          </cell>
          <cell r="B858">
            <v>58</v>
          </cell>
          <cell r="C858">
            <v>112</v>
          </cell>
          <cell r="D858" t="str">
            <v>Exploración Evaluación del Potencial Lamprea</v>
          </cell>
          <cell r="E858">
            <v>2030</v>
          </cell>
          <cell r="F858">
            <v>32.678660000000001</v>
          </cell>
          <cell r="G858">
            <v>243.56139999999999</v>
          </cell>
          <cell r="H858">
            <v>243.56139999999999</v>
          </cell>
          <cell r="I858">
            <v>0</v>
          </cell>
          <cell r="J858">
            <v>3.2042099999999998</v>
          </cell>
        </row>
        <row r="859">
          <cell r="A859">
            <v>582031</v>
          </cell>
          <cell r="B859">
            <v>58</v>
          </cell>
          <cell r="C859">
            <v>112</v>
          </cell>
          <cell r="D859" t="str">
            <v>Exploración Evaluación del Potencial Lamprea</v>
          </cell>
          <cell r="E859">
            <v>2031</v>
          </cell>
          <cell r="F859">
            <v>35.770229999999998</v>
          </cell>
          <cell r="G859">
            <v>259.68425999999999</v>
          </cell>
          <cell r="H859">
            <v>259.68425999999999</v>
          </cell>
          <cell r="I859">
            <v>0</v>
          </cell>
          <cell r="J859">
            <v>3.4852000000000003</v>
          </cell>
        </row>
        <row r="860">
          <cell r="A860">
            <v>582032</v>
          </cell>
          <cell r="B860">
            <v>58</v>
          </cell>
          <cell r="C860">
            <v>112</v>
          </cell>
          <cell r="D860" t="str">
            <v>Exploración Evaluación del Potencial Lamprea</v>
          </cell>
          <cell r="E860">
            <v>2032</v>
          </cell>
          <cell r="F860">
            <v>42.358359999999998</v>
          </cell>
          <cell r="G860">
            <v>280.99258999999995</v>
          </cell>
          <cell r="H860">
            <v>280.99258999999995</v>
          </cell>
          <cell r="I860">
            <v>0</v>
          </cell>
          <cell r="J860">
            <v>3.7619800000000003</v>
          </cell>
        </row>
        <row r="861">
          <cell r="A861">
            <v>582033</v>
          </cell>
          <cell r="B861">
            <v>58</v>
          </cell>
          <cell r="C861">
            <v>112</v>
          </cell>
          <cell r="D861" t="str">
            <v>Exploración Evaluación del Potencial Lamprea</v>
          </cell>
          <cell r="E861">
            <v>2033</v>
          </cell>
          <cell r="F861">
            <v>45.411789999999996</v>
          </cell>
          <cell r="G861">
            <v>250.79579000000001</v>
          </cell>
          <cell r="H861">
            <v>250.79579000000001</v>
          </cell>
          <cell r="I861">
            <v>0</v>
          </cell>
          <cell r="J861">
            <v>3.5888299999999997</v>
          </cell>
        </row>
        <row r="862">
          <cell r="A862">
            <v>582034</v>
          </cell>
          <cell r="B862">
            <v>58</v>
          </cell>
          <cell r="C862">
            <v>112</v>
          </cell>
          <cell r="D862" t="str">
            <v>Exploración Evaluación del Potencial Lamprea</v>
          </cell>
          <cell r="E862">
            <v>2034</v>
          </cell>
          <cell r="F862">
            <v>43.755520000000004</v>
          </cell>
          <cell r="G862">
            <v>231.18298999999999</v>
          </cell>
          <cell r="H862">
            <v>231.18298999999999</v>
          </cell>
          <cell r="I862">
            <v>0</v>
          </cell>
          <cell r="J862">
            <v>3.4561299999999999</v>
          </cell>
        </row>
        <row r="863">
          <cell r="A863">
            <v>582035</v>
          </cell>
          <cell r="B863">
            <v>58</v>
          </cell>
          <cell r="C863">
            <v>112</v>
          </cell>
          <cell r="D863" t="str">
            <v>Exploración Evaluación del Potencial Lamprea</v>
          </cell>
          <cell r="E863">
            <v>2035</v>
          </cell>
          <cell r="F863">
            <v>40.117890000000003</v>
          </cell>
          <cell r="G863">
            <v>252.06513000000001</v>
          </cell>
          <cell r="H863">
            <v>252.06513000000001</v>
          </cell>
          <cell r="I863">
            <v>0</v>
          </cell>
          <cell r="J863">
            <v>3.6506100000000004</v>
          </cell>
        </row>
        <row r="864">
          <cell r="A864">
            <v>582036</v>
          </cell>
          <cell r="B864">
            <v>58</v>
          </cell>
          <cell r="C864">
            <v>112</v>
          </cell>
          <cell r="D864" t="str">
            <v>Exploración Evaluación del Potencial Lamprea</v>
          </cell>
          <cell r="E864">
            <v>2036</v>
          </cell>
          <cell r="F864">
            <v>35.461280000000002</v>
          </cell>
          <cell r="G864">
            <v>247.03710000000001</v>
          </cell>
          <cell r="H864">
            <v>247.03710000000001</v>
          </cell>
          <cell r="I864">
            <v>0</v>
          </cell>
          <cell r="J864">
            <v>3.4844100000000005</v>
          </cell>
        </row>
        <row r="865">
          <cell r="A865">
            <v>582037</v>
          </cell>
          <cell r="B865">
            <v>58</v>
          </cell>
          <cell r="C865">
            <v>112</v>
          </cell>
          <cell r="D865" t="str">
            <v>Exploración Evaluación del Potencial Lamprea</v>
          </cell>
          <cell r="E865">
            <v>2037</v>
          </cell>
          <cell r="F865">
            <v>30.170720000000003</v>
          </cell>
          <cell r="G865">
            <v>233.31448</v>
          </cell>
          <cell r="H865">
            <v>233.31448</v>
          </cell>
          <cell r="I865">
            <v>0</v>
          </cell>
          <cell r="J865">
            <v>3.2126999999999999</v>
          </cell>
        </row>
        <row r="866">
          <cell r="A866">
            <v>582038</v>
          </cell>
          <cell r="B866">
            <v>58</v>
          </cell>
          <cell r="C866">
            <v>112</v>
          </cell>
          <cell r="D866" t="str">
            <v>Exploración Evaluación del Potencial Lamprea</v>
          </cell>
          <cell r="E866">
            <v>2038</v>
          </cell>
          <cell r="F866">
            <v>25.470880000000001</v>
          </cell>
          <cell r="G866">
            <v>205.20520000000002</v>
          </cell>
          <cell r="H866">
            <v>205.20520000000002</v>
          </cell>
          <cell r="I866">
            <v>0</v>
          </cell>
          <cell r="J866">
            <v>2.8289</v>
          </cell>
        </row>
        <row r="867">
          <cell r="A867">
            <v>582039</v>
          </cell>
          <cell r="B867">
            <v>58</v>
          </cell>
          <cell r="C867">
            <v>112</v>
          </cell>
          <cell r="D867" t="str">
            <v>Exploración Evaluación del Potencial Lamprea</v>
          </cell>
          <cell r="E867">
            <v>2039</v>
          </cell>
          <cell r="F867">
            <v>25.612909999999999</v>
          </cell>
          <cell r="G867">
            <v>186.17948000000001</v>
          </cell>
          <cell r="H867">
            <v>186.17948000000001</v>
          </cell>
          <cell r="I867">
            <v>0</v>
          </cell>
          <cell r="J867">
            <v>2.5267200000000001</v>
          </cell>
        </row>
        <row r="868">
          <cell r="A868">
            <v>582040</v>
          </cell>
          <cell r="B868">
            <v>58</v>
          </cell>
          <cell r="C868">
            <v>112</v>
          </cell>
          <cell r="D868" t="str">
            <v>Exploración Evaluación del Potencial Lamprea</v>
          </cell>
          <cell r="E868">
            <v>2040</v>
          </cell>
          <cell r="F868">
            <v>25.643689999999999</v>
          </cell>
          <cell r="G868">
            <v>150.00927000000001</v>
          </cell>
          <cell r="H868">
            <v>150.00927000000001</v>
          </cell>
          <cell r="I868">
            <v>0</v>
          </cell>
          <cell r="J868">
            <v>2.0771100000000002</v>
          </cell>
        </row>
        <row r="869">
          <cell r="A869">
            <v>582041</v>
          </cell>
          <cell r="B869">
            <v>58</v>
          </cell>
          <cell r="C869">
            <v>112</v>
          </cell>
          <cell r="D869" t="str">
            <v>Exploración Evaluación del Potencial Lamprea</v>
          </cell>
          <cell r="E869">
            <v>2041</v>
          </cell>
          <cell r="F869">
            <v>22.44341</v>
          </cell>
          <cell r="G869">
            <v>116.92113999999999</v>
          </cell>
          <cell r="H869">
            <v>116.92113999999999</v>
          </cell>
          <cell r="I869">
            <v>0</v>
          </cell>
          <cell r="J869">
            <v>1.6927399999999999</v>
          </cell>
        </row>
        <row r="870">
          <cell r="A870">
            <v>582042</v>
          </cell>
          <cell r="B870">
            <v>58</v>
          </cell>
          <cell r="C870">
            <v>112</v>
          </cell>
          <cell r="D870" t="str">
            <v>Exploración Evaluación del Potencial Lamprea</v>
          </cell>
          <cell r="E870">
            <v>2042</v>
          </cell>
          <cell r="F870">
            <v>19.692869999999999</v>
          </cell>
          <cell r="G870">
            <v>89.889930000000007</v>
          </cell>
          <cell r="H870">
            <v>89.889930000000007</v>
          </cell>
          <cell r="I870">
            <v>0</v>
          </cell>
          <cell r="J870">
            <v>1.37131</v>
          </cell>
        </row>
        <row r="871">
          <cell r="A871">
            <v>582043</v>
          </cell>
          <cell r="B871">
            <v>58</v>
          </cell>
          <cell r="C871">
            <v>112</v>
          </cell>
          <cell r="D871" t="str">
            <v>Exploración Evaluación del Potencial Lamprea</v>
          </cell>
          <cell r="E871">
            <v>2043</v>
          </cell>
          <cell r="F871">
            <v>17.302070000000001</v>
          </cell>
          <cell r="G871">
            <v>68.907110000000003</v>
          </cell>
          <cell r="H871">
            <v>68.907110000000003</v>
          </cell>
          <cell r="I871">
            <v>0</v>
          </cell>
          <cell r="J871">
            <v>1.1108199999999999</v>
          </cell>
        </row>
        <row r="872">
          <cell r="A872">
            <v>582044</v>
          </cell>
          <cell r="B872">
            <v>58</v>
          </cell>
          <cell r="C872">
            <v>112</v>
          </cell>
          <cell r="D872" t="str">
            <v>Exploración Evaluación del Potencial Lamprea</v>
          </cell>
          <cell r="E872">
            <v>2044</v>
          </cell>
          <cell r="F872">
            <v>14.705270000000001</v>
          </cell>
          <cell r="G872">
            <v>52.878089999999993</v>
          </cell>
          <cell r="H872">
            <v>52.878089999999993</v>
          </cell>
          <cell r="I872">
            <v>0</v>
          </cell>
          <cell r="J872">
            <v>0.90829000000000004</v>
          </cell>
        </row>
        <row r="873">
          <cell r="A873">
            <v>582045</v>
          </cell>
          <cell r="B873">
            <v>58</v>
          </cell>
          <cell r="C873">
            <v>112</v>
          </cell>
          <cell r="D873" t="str">
            <v>Exploración Evaluación del Potencial Lamprea</v>
          </cell>
          <cell r="E873">
            <v>2045</v>
          </cell>
          <cell r="F873">
            <v>12.527899999999999</v>
          </cell>
          <cell r="G873">
            <v>40.474940000000004</v>
          </cell>
          <cell r="H873">
            <v>40.474940000000004</v>
          </cell>
          <cell r="I873">
            <v>0</v>
          </cell>
          <cell r="J873">
            <v>0.75156000000000001</v>
          </cell>
        </row>
        <row r="874">
          <cell r="A874">
            <v>582046</v>
          </cell>
          <cell r="B874">
            <v>58</v>
          </cell>
          <cell r="C874">
            <v>112</v>
          </cell>
          <cell r="D874" t="str">
            <v>Exploración Evaluación del Potencial Lamprea</v>
          </cell>
          <cell r="E874">
            <v>2046</v>
          </cell>
          <cell r="F874">
            <v>10.60829</v>
          </cell>
          <cell r="G874">
            <v>31.037590000000002</v>
          </cell>
          <cell r="H874">
            <v>31.037590000000002</v>
          </cell>
          <cell r="I874">
            <v>0</v>
          </cell>
          <cell r="J874">
            <v>0.63141999999999998</v>
          </cell>
        </row>
        <row r="875">
          <cell r="A875">
            <v>582047</v>
          </cell>
          <cell r="B875">
            <v>58</v>
          </cell>
          <cell r="C875">
            <v>112</v>
          </cell>
          <cell r="D875" t="str">
            <v>Exploración Evaluación del Potencial Lamprea</v>
          </cell>
          <cell r="E875">
            <v>2047</v>
          </cell>
          <cell r="F875">
            <v>9.0098699999999994</v>
          </cell>
          <cell r="G875">
            <v>24.473770000000002</v>
          </cell>
          <cell r="H875">
            <v>24.473770000000002</v>
          </cell>
          <cell r="I875">
            <v>0</v>
          </cell>
          <cell r="J875">
            <v>0.53964000000000001</v>
          </cell>
        </row>
        <row r="876">
          <cell r="A876">
            <v>582048</v>
          </cell>
          <cell r="B876">
            <v>58</v>
          </cell>
          <cell r="C876">
            <v>112</v>
          </cell>
          <cell r="D876" t="str">
            <v>Exploración Evaluación del Potencial Lamprea</v>
          </cell>
          <cell r="E876">
            <v>2048</v>
          </cell>
          <cell r="F876">
            <v>7.7146299999999997</v>
          </cell>
          <cell r="G876">
            <v>19.12839</v>
          </cell>
          <cell r="H876">
            <v>19.12839</v>
          </cell>
          <cell r="I876">
            <v>0</v>
          </cell>
          <cell r="J876">
            <v>0.46489000000000003</v>
          </cell>
        </row>
        <row r="877">
          <cell r="A877">
            <v>582049</v>
          </cell>
          <cell r="B877">
            <v>58</v>
          </cell>
          <cell r="C877">
            <v>112</v>
          </cell>
          <cell r="D877" t="str">
            <v>Exploración Evaluación del Potencial Lamprea</v>
          </cell>
          <cell r="E877">
            <v>2049</v>
          </cell>
          <cell r="F877">
            <v>6.6313099999999991</v>
          </cell>
          <cell r="G877">
            <v>15.90493</v>
          </cell>
          <cell r="H877">
            <v>15.90493</v>
          </cell>
          <cell r="I877">
            <v>0</v>
          </cell>
          <cell r="J877">
            <v>0.40906000000000003</v>
          </cell>
        </row>
        <row r="878">
          <cell r="A878">
            <v>582050</v>
          </cell>
          <cell r="B878">
            <v>58</v>
          </cell>
          <cell r="C878">
            <v>112</v>
          </cell>
          <cell r="D878" t="str">
            <v>Exploración Evaluación del Potencial Lamprea</v>
          </cell>
          <cell r="E878">
            <v>2050</v>
          </cell>
          <cell r="F878">
            <v>5.6866900000000005</v>
          </cell>
          <cell r="G878">
            <v>12.498419999999999</v>
          </cell>
          <cell r="H878">
            <v>12.498419999999999</v>
          </cell>
          <cell r="I878">
            <v>0</v>
          </cell>
          <cell r="J878">
            <v>0.35263999999999995</v>
          </cell>
        </row>
        <row r="879">
          <cell r="A879">
            <v>582051</v>
          </cell>
          <cell r="B879">
            <v>58</v>
          </cell>
          <cell r="C879">
            <v>112</v>
          </cell>
          <cell r="D879" t="str">
            <v>Exploración Evaluación del Potencial Lamprea</v>
          </cell>
          <cell r="E879">
            <v>2051</v>
          </cell>
          <cell r="F879">
            <v>4.9266399999999999</v>
          </cell>
          <cell r="G879">
            <v>9.9816099999999999</v>
          </cell>
          <cell r="H879">
            <v>9.9816099999999999</v>
          </cell>
          <cell r="I879">
            <v>0</v>
          </cell>
          <cell r="J879">
            <v>0.30892000000000003</v>
          </cell>
        </row>
        <row r="880">
          <cell r="A880">
            <v>582052</v>
          </cell>
          <cell r="B880">
            <v>58</v>
          </cell>
          <cell r="C880">
            <v>112</v>
          </cell>
          <cell r="D880" t="str">
            <v>Exploración Evaluación del Potencial Lamprea</v>
          </cell>
          <cell r="E880">
            <v>2052</v>
          </cell>
          <cell r="F880">
            <v>4.2548499999999994</v>
          </cell>
          <cell r="G880">
            <v>7.9666399999999999</v>
          </cell>
          <cell r="H880">
            <v>7.9666399999999999</v>
          </cell>
          <cell r="I880">
            <v>0</v>
          </cell>
          <cell r="J880">
            <v>0.26778000000000002</v>
          </cell>
        </row>
        <row r="881">
          <cell r="A881">
            <v>582053</v>
          </cell>
          <cell r="B881">
            <v>58</v>
          </cell>
          <cell r="C881">
            <v>112</v>
          </cell>
          <cell r="D881" t="str">
            <v>Exploración Evaluación del Potencial Lamprea</v>
          </cell>
          <cell r="E881">
            <v>2053</v>
          </cell>
          <cell r="F881">
            <v>3.7477400000000003</v>
          </cell>
          <cell r="G881">
            <v>6.4329000000000001</v>
          </cell>
          <cell r="H881">
            <v>6.4329000000000001</v>
          </cell>
          <cell r="I881">
            <v>0</v>
          </cell>
          <cell r="J881">
            <v>0.23580999999999999</v>
          </cell>
        </row>
        <row r="882">
          <cell r="A882">
            <v>582054</v>
          </cell>
          <cell r="B882">
            <v>58</v>
          </cell>
          <cell r="C882">
            <v>112</v>
          </cell>
          <cell r="D882" t="str">
            <v>Exploración Evaluación del Potencial Lamprea</v>
          </cell>
          <cell r="E882">
            <v>2054</v>
          </cell>
          <cell r="F882">
            <v>3.33189</v>
          </cell>
          <cell r="G882">
            <v>5.2615300000000005</v>
          </cell>
          <cell r="H882">
            <v>5.2615300000000005</v>
          </cell>
          <cell r="I882">
            <v>0</v>
          </cell>
          <cell r="J882">
            <v>0.21080000000000002</v>
          </cell>
        </row>
        <row r="883">
          <cell r="A883">
            <v>582055</v>
          </cell>
          <cell r="B883">
            <v>58</v>
          </cell>
          <cell r="C883">
            <v>112</v>
          </cell>
          <cell r="D883" t="str">
            <v>Exploración Evaluación del Potencial Lamprea</v>
          </cell>
          <cell r="E883">
            <v>2055</v>
          </cell>
          <cell r="F883">
            <v>2.9072100000000001</v>
          </cell>
          <cell r="G883">
            <v>4.3645499999999995</v>
          </cell>
          <cell r="H883">
            <v>4.3645499999999995</v>
          </cell>
          <cell r="I883">
            <v>0</v>
          </cell>
          <cell r="J883">
            <v>0.18971000000000002</v>
          </cell>
        </row>
        <row r="884">
          <cell r="A884">
            <v>582056</v>
          </cell>
          <cell r="B884">
            <v>58</v>
          </cell>
          <cell r="C884">
            <v>112</v>
          </cell>
          <cell r="D884" t="str">
            <v>Exploración Evaluación del Potencial Lamprea</v>
          </cell>
          <cell r="E884">
            <v>2056</v>
          </cell>
          <cell r="F884">
            <v>2.5277099999999999</v>
          </cell>
          <cell r="G884">
            <v>3.7475800000000001</v>
          </cell>
          <cell r="H884">
            <v>3.7475800000000001</v>
          </cell>
          <cell r="I884">
            <v>0</v>
          </cell>
          <cell r="J884">
            <v>0.17107999999999998</v>
          </cell>
        </row>
        <row r="885">
          <cell r="A885">
            <v>582057</v>
          </cell>
          <cell r="B885">
            <v>58</v>
          </cell>
          <cell r="C885">
            <v>112</v>
          </cell>
          <cell r="D885" t="str">
            <v>Exploración Evaluación del Potencial Lamprea</v>
          </cell>
          <cell r="E885">
            <v>2057</v>
          </cell>
          <cell r="F885">
            <v>2.2233700000000001</v>
          </cell>
          <cell r="G885">
            <v>3.19225</v>
          </cell>
          <cell r="H885">
            <v>3.19225</v>
          </cell>
          <cell r="I885">
            <v>0</v>
          </cell>
          <cell r="J885">
            <v>0.15484999999999999</v>
          </cell>
        </row>
        <row r="886">
          <cell r="A886">
            <v>582058</v>
          </cell>
          <cell r="B886">
            <v>58</v>
          </cell>
          <cell r="C886">
            <v>112</v>
          </cell>
          <cell r="D886" t="str">
            <v>Exploración Evaluación del Potencial Lamprea</v>
          </cell>
          <cell r="E886">
            <v>2058</v>
          </cell>
          <cell r="F886">
            <v>1.9497200000000001</v>
          </cell>
          <cell r="G886">
            <v>2.7161900000000001</v>
          </cell>
          <cell r="H886">
            <v>2.7161900000000001</v>
          </cell>
          <cell r="I886">
            <v>0</v>
          </cell>
          <cell r="J886">
            <v>0.14099999999999999</v>
          </cell>
        </row>
        <row r="887">
          <cell r="A887">
            <v>582059</v>
          </cell>
          <cell r="B887">
            <v>58</v>
          </cell>
          <cell r="C887">
            <v>112</v>
          </cell>
          <cell r="D887" t="str">
            <v>Exploración Evaluación del Potencial Lamprea</v>
          </cell>
          <cell r="E887">
            <v>2059</v>
          </cell>
          <cell r="F887">
            <v>1.6812399999999998</v>
          </cell>
          <cell r="G887">
            <v>2.29365</v>
          </cell>
          <cell r="H887">
            <v>2.29365</v>
          </cell>
          <cell r="I887">
            <v>0</v>
          </cell>
          <cell r="J887">
            <v>0.12873000000000001</v>
          </cell>
        </row>
        <row r="888">
          <cell r="A888">
            <v>592011</v>
          </cell>
          <cell r="B888">
            <v>59</v>
          </cell>
          <cell r="C888">
            <v>161.5</v>
          </cell>
          <cell r="D888" t="str">
            <v>Exploración Integral Lankahuasa</v>
          </cell>
          <cell r="E888">
            <v>2011</v>
          </cell>
          <cell r="F888">
            <v>0</v>
          </cell>
          <cell r="G888">
            <v>0</v>
          </cell>
          <cell r="H888">
            <v>0</v>
          </cell>
          <cell r="I888">
            <v>0</v>
          </cell>
          <cell r="J888">
            <v>0</v>
          </cell>
        </row>
        <row r="889">
          <cell r="A889">
            <v>592012</v>
          </cell>
          <cell r="B889">
            <v>59</v>
          </cell>
          <cell r="C889">
            <v>161.5</v>
          </cell>
          <cell r="D889" t="str">
            <v>Exploración Integral Lankahuasa</v>
          </cell>
          <cell r="E889">
            <v>2012</v>
          </cell>
          <cell r="F889">
            <v>0</v>
          </cell>
          <cell r="G889">
            <v>0</v>
          </cell>
          <cell r="H889">
            <v>0</v>
          </cell>
          <cell r="I889">
            <v>0</v>
          </cell>
          <cell r="J889">
            <v>0</v>
          </cell>
        </row>
        <row r="890">
          <cell r="A890">
            <v>592013</v>
          </cell>
          <cell r="B890">
            <v>59</v>
          </cell>
          <cell r="C890">
            <v>161.5</v>
          </cell>
          <cell r="D890" t="str">
            <v>Exploración Integral Lankahuasa</v>
          </cell>
          <cell r="E890">
            <v>2013</v>
          </cell>
          <cell r="F890">
            <v>0</v>
          </cell>
          <cell r="G890">
            <v>0</v>
          </cell>
          <cell r="H890">
            <v>0</v>
          </cell>
          <cell r="I890">
            <v>0</v>
          </cell>
          <cell r="J890">
            <v>0</v>
          </cell>
        </row>
        <row r="891">
          <cell r="A891">
            <v>592014</v>
          </cell>
          <cell r="B891">
            <v>59</v>
          </cell>
          <cell r="C891">
            <v>161.5</v>
          </cell>
          <cell r="D891" t="str">
            <v>Exploración Integral Lankahuasa</v>
          </cell>
          <cell r="E891">
            <v>2014</v>
          </cell>
          <cell r="F891">
            <v>0</v>
          </cell>
          <cell r="G891">
            <v>0</v>
          </cell>
          <cell r="H891">
            <v>0</v>
          </cell>
          <cell r="I891">
            <v>0</v>
          </cell>
          <cell r="J891">
            <v>0</v>
          </cell>
        </row>
        <row r="892">
          <cell r="A892">
            <v>592015</v>
          </cell>
          <cell r="B892">
            <v>59</v>
          </cell>
          <cell r="C892">
            <v>161.5</v>
          </cell>
          <cell r="D892" t="str">
            <v>Exploración Integral Lankahuasa</v>
          </cell>
          <cell r="E892">
            <v>2015</v>
          </cell>
          <cell r="F892">
            <v>0</v>
          </cell>
          <cell r="G892">
            <v>0</v>
          </cell>
          <cell r="H892">
            <v>0</v>
          </cell>
          <cell r="I892">
            <v>0</v>
          </cell>
          <cell r="J892">
            <v>0</v>
          </cell>
        </row>
        <row r="893">
          <cell r="A893">
            <v>592016</v>
          </cell>
          <cell r="B893">
            <v>59</v>
          </cell>
          <cell r="C893">
            <v>161.5</v>
          </cell>
          <cell r="D893" t="str">
            <v>Exploración Integral Lankahuasa</v>
          </cell>
          <cell r="E893">
            <v>2016</v>
          </cell>
          <cell r="F893">
            <v>0</v>
          </cell>
          <cell r="G893">
            <v>0</v>
          </cell>
          <cell r="H893">
            <v>0</v>
          </cell>
          <cell r="I893">
            <v>0</v>
          </cell>
          <cell r="J893">
            <v>0</v>
          </cell>
        </row>
        <row r="894">
          <cell r="A894">
            <v>592017</v>
          </cell>
          <cell r="B894">
            <v>59</v>
          </cell>
          <cell r="C894">
            <v>161.5</v>
          </cell>
          <cell r="D894" t="str">
            <v>Exploración Integral Lankahuasa</v>
          </cell>
          <cell r="E894">
            <v>2017</v>
          </cell>
          <cell r="F894">
            <v>0</v>
          </cell>
          <cell r="G894">
            <v>0</v>
          </cell>
          <cell r="H894">
            <v>0</v>
          </cell>
          <cell r="I894">
            <v>0</v>
          </cell>
          <cell r="J894">
            <v>0</v>
          </cell>
        </row>
        <row r="895">
          <cell r="A895">
            <v>592018</v>
          </cell>
          <cell r="B895">
            <v>59</v>
          </cell>
          <cell r="C895">
            <v>161.5</v>
          </cell>
          <cell r="D895" t="str">
            <v>Exploración Integral Lankahuasa</v>
          </cell>
          <cell r="E895">
            <v>2018</v>
          </cell>
          <cell r="F895">
            <v>0</v>
          </cell>
          <cell r="G895">
            <v>0</v>
          </cell>
          <cell r="H895">
            <v>0</v>
          </cell>
          <cell r="I895">
            <v>0</v>
          </cell>
          <cell r="J895">
            <v>0</v>
          </cell>
        </row>
        <row r="896">
          <cell r="A896">
            <v>592019</v>
          </cell>
          <cell r="B896">
            <v>59</v>
          </cell>
          <cell r="C896">
            <v>161.5</v>
          </cell>
          <cell r="D896" t="str">
            <v>Exploración Integral Lankahuasa</v>
          </cell>
          <cell r="E896">
            <v>2019</v>
          </cell>
          <cell r="F896">
            <v>0</v>
          </cell>
          <cell r="G896">
            <v>0</v>
          </cell>
          <cell r="H896">
            <v>0</v>
          </cell>
          <cell r="I896">
            <v>0</v>
          </cell>
          <cell r="J896">
            <v>0</v>
          </cell>
        </row>
        <row r="897">
          <cell r="A897">
            <v>592020</v>
          </cell>
          <cell r="B897">
            <v>59</v>
          </cell>
          <cell r="C897">
            <v>161.5</v>
          </cell>
          <cell r="D897" t="str">
            <v>Exploración Integral Lankahuasa</v>
          </cell>
          <cell r="E897">
            <v>2020</v>
          </cell>
          <cell r="F897">
            <v>0</v>
          </cell>
          <cell r="G897">
            <v>0</v>
          </cell>
          <cell r="H897">
            <v>0</v>
          </cell>
          <cell r="I897">
            <v>0</v>
          </cell>
          <cell r="J897">
            <v>0</v>
          </cell>
        </row>
        <row r="898">
          <cell r="A898">
            <v>592021</v>
          </cell>
          <cell r="B898">
            <v>59</v>
          </cell>
          <cell r="C898">
            <v>161.5</v>
          </cell>
          <cell r="D898" t="str">
            <v>Exploración Integral Lankahuasa</v>
          </cell>
          <cell r="E898">
            <v>2021</v>
          </cell>
          <cell r="F898">
            <v>0</v>
          </cell>
          <cell r="G898">
            <v>0</v>
          </cell>
          <cell r="H898">
            <v>0</v>
          </cell>
          <cell r="I898">
            <v>0</v>
          </cell>
          <cell r="J898">
            <v>0</v>
          </cell>
        </row>
        <row r="899">
          <cell r="A899">
            <v>592022</v>
          </cell>
          <cell r="B899">
            <v>59</v>
          </cell>
          <cell r="C899">
            <v>161.5</v>
          </cell>
          <cell r="D899" t="str">
            <v>Exploración Integral Lankahuasa</v>
          </cell>
          <cell r="E899">
            <v>2022</v>
          </cell>
          <cell r="F899">
            <v>0</v>
          </cell>
          <cell r="G899">
            <v>27.19</v>
          </cell>
          <cell r="H899">
            <v>0</v>
          </cell>
          <cell r="I899">
            <v>27.19</v>
          </cell>
          <cell r="J899">
            <v>0</v>
          </cell>
        </row>
        <row r="900">
          <cell r="A900">
            <v>592023</v>
          </cell>
          <cell r="B900">
            <v>59</v>
          </cell>
          <cell r="C900">
            <v>161.5</v>
          </cell>
          <cell r="D900" t="str">
            <v>Exploración Integral Lankahuasa</v>
          </cell>
          <cell r="E900">
            <v>2023</v>
          </cell>
          <cell r="F900">
            <v>0</v>
          </cell>
          <cell r="G900">
            <v>67.77</v>
          </cell>
          <cell r="H900">
            <v>0</v>
          </cell>
          <cell r="I900">
            <v>67.77</v>
          </cell>
          <cell r="J900">
            <v>0</v>
          </cell>
        </row>
        <row r="901">
          <cell r="A901">
            <v>592024</v>
          </cell>
          <cell r="B901">
            <v>59</v>
          </cell>
          <cell r="C901">
            <v>161.5</v>
          </cell>
          <cell r="D901" t="str">
            <v>Exploración Integral Lankahuasa</v>
          </cell>
          <cell r="E901">
            <v>2024</v>
          </cell>
          <cell r="F901">
            <v>0</v>
          </cell>
          <cell r="G901">
            <v>72.56</v>
          </cell>
          <cell r="H901">
            <v>0</v>
          </cell>
          <cell r="I901">
            <v>72.56</v>
          </cell>
          <cell r="J901">
            <v>0</v>
          </cell>
        </row>
        <row r="902">
          <cell r="A902">
            <v>592025</v>
          </cell>
          <cell r="B902">
            <v>59</v>
          </cell>
          <cell r="C902">
            <v>161.5</v>
          </cell>
          <cell r="D902" t="str">
            <v>Exploración Integral Lankahuasa</v>
          </cell>
          <cell r="E902">
            <v>2025</v>
          </cell>
          <cell r="F902">
            <v>0</v>
          </cell>
          <cell r="G902">
            <v>58.09</v>
          </cell>
          <cell r="H902">
            <v>0</v>
          </cell>
          <cell r="I902">
            <v>58.09</v>
          </cell>
          <cell r="J902">
            <v>0</v>
          </cell>
        </row>
        <row r="903">
          <cell r="A903">
            <v>592026</v>
          </cell>
          <cell r="B903">
            <v>59</v>
          </cell>
          <cell r="C903">
            <v>161.5</v>
          </cell>
          <cell r="D903" t="str">
            <v>Exploración Integral Lankahuasa</v>
          </cell>
          <cell r="E903">
            <v>2026</v>
          </cell>
          <cell r="F903">
            <v>0</v>
          </cell>
          <cell r="G903">
            <v>92.8</v>
          </cell>
          <cell r="H903">
            <v>0</v>
          </cell>
          <cell r="I903">
            <v>92.8</v>
          </cell>
          <cell r="J903">
            <v>0</v>
          </cell>
        </row>
        <row r="904">
          <cell r="A904">
            <v>592027</v>
          </cell>
          <cell r="B904">
            <v>59</v>
          </cell>
          <cell r="C904">
            <v>161.5</v>
          </cell>
          <cell r="D904" t="str">
            <v>Exploración Integral Lankahuasa</v>
          </cell>
          <cell r="E904">
            <v>2027</v>
          </cell>
          <cell r="F904">
            <v>2.2799999999999998</v>
          </cell>
          <cell r="G904">
            <v>266.86</v>
          </cell>
          <cell r="H904">
            <v>0</v>
          </cell>
          <cell r="I904">
            <v>266.86</v>
          </cell>
          <cell r="J904">
            <v>0</v>
          </cell>
        </row>
        <row r="905">
          <cell r="A905">
            <v>592028</v>
          </cell>
          <cell r="B905">
            <v>59</v>
          </cell>
          <cell r="C905">
            <v>161.5</v>
          </cell>
          <cell r="D905" t="str">
            <v>Exploración Integral Lankahuasa</v>
          </cell>
          <cell r="E905">
            <v>2028</v>
          </cell>
          <cell r="F905">
            <v>3.18</v>
          </cell>
          <cell r="G905">
            <v>336.41999999999996</v>
          </cell>
          <cell r="H905">
            <v>0</v>
          </cell>
          <cell r="I905">
            <v>336.41999999999996</v>
          </cell>
          <cell r="J905">
            <v>0</v>
          </cell>
        </row>
        <row r="906">
          <cell r="A906">
            <v>592029</v>
          </cell>
          <cell r="B906">
            <v>59</v>
          </cell>
          <cell r="C906">
            <v>161.5</v>
          </cell>
          <cell r="D906" t="str">
            <v>Exploración Integral Lankahuasa</v>
          </cell>
          <cell r="E906">
            <v>2029</v>
          </cell>
          <cell r="F906">
            <v>2.9</v>
          </cell>
          <cell r="G906">
            <v>281.89999999999998</v>
          </cell>
          <cell r="H906">
            <v>0</v>
          </cell>
          <cell r="I906">
            <v>281.89999999999998</v>
          </cell>
          <cell r="J906">
            <v>0</v>
          </cell>
        </row>
        <row r="907">
          <cell r="A907">
            <v>592030</v>
          </cell>
          <cell r="B907">
            <v>59</v>
          </cell>
          <cell r="C907">
            <v>161.5</v>
          </cell>
          <cell r="D907" t="str">
            <v>Exploración Integral Lankahuasa</v>
          </cell>
          <cell r="E907">
            <v>2030</v>
          </cell>
          <cell r="F907">
            <v>2.63</v>
          </cell>
          <cell r="G907">
            <v>219.36</v>
          </cell>
          <cell r="H907">
            <v>0</v>
          </cell>
          <cell r="I907">
            <v>219.36</v>
          </cell>
          <cell r="J907">
            <v>0</v>
          </cell>
        </row>
        <row r="908">
          <cell r="A908">
            <v>592031</v>
          </cell>
          <cell r="B908">
            <v>59</v>
          </cell>
          <cell r="C908">
            <v>161.5</v>
          </cell>
          <cell r="D908" t="str">
            <v>Exploración Integral Lankahuasa</v>
          </cell>
          <cell r="E908">
            <v>2031</v>
          </cell>
          <cell r="F908">
            <v>2.38</v>
          </cell>
          <cell r="G908">
            <v>171.74</v>
          </cell>
          <cell r="H908">
            <v>0</v>
          </cell>
          <cell r="I908">
            <v>171.74</v>
          </cell>
          <cell r="J908">
            <v>0</v>
          </cell>
        </row>
        <row r="909">
          <cell r="A909">
            <v>592032</v>
          </cell>
          <cell r="B909">
            <v>59</v>
          </cell>
          <cell r="C909">
            <v>161.5</v>
          </cell>
          <cell r="D909" t="str">
            <v>Exploración Integral Lankahuasa</v>
          </cell>
          <cell r="E909">
            <v>2032</v>
          </cell>
          <cell r="F909">
            <v>2.15</v>
          </cell>
          <cell r="G909">
            <v>135.37</v>
          </cell>
          <cell r="H909">
            <v>0</v>
          </cell>
          <cell r="I909">
            <v>135.37</v>
          </cell>
          <cell r="J909">
            <v>0</v>
          </cell>
        </row>
        <row r="910">
          <cell r="A910">
            <v>592033</v>
          </cell>
          <cell r="B910">
            <v>59</v>
          </cell>
          <cell r="C910">
            <v>161.5</v>
          </cell>
          <cell r="D910" t="str">
            <v>Exploración Integral Lankahuasa</v>
          </cell>
          <cell r="E910">
            <v>2033</v>
          </cell>
          <cell r="F910">
            <v>1.94</v>
          </cell>
          <cell r="G910">
            <v>111.9</v>
          </cell>
          <cell r="H910">
            <v>0</v>
          </cell>
          <cell r="I910">
            <v>111.9</v>
          </cell>
          <cell r="J910">
            <v>0</v>
          </cell>
        </row>
        <row r="911">
          <cell r="A911">
            <v>592034</v>
          </cell>
          <cell r="B911">
            <v>59</v>
          </cell>
          <cell r="C911">
            <v>161.5</v>
          </cell>
          <cell r="D911" t="str">
            <v>Exploración Integral Lankahuasa</v>
          </cell>
          <cell r="E911">
            <v>2034</v>
          </cell>
          <cell r="F911">
            <v>1.75</v>
          </cell>
          <cell r="G911">
            <v>90.25</v>
          </cell>
          <cell r="H911">
            <v>0</v>
          </cell>
          <cell r="I911">
            <v>90.25</v>
          </cell>
          <cell r="J911">
            <v>0</v>
          </cell>
        </row>
        <row r="912">
          <cell r="A912">
            <v>592035</v>
          </cell>
          <cell r="B912">
            <v>59</v>
          </cell>
          <cell r="C912">
            <v>161.5</v>
          </cell>
          <cell r="D912" t="str">
            <v>Exploración Integral Lankahuasa</v>
          </cell>
          <cell r="E912">
            <v>2035</v>
          </cell>
          <cell r="F912">
            <v>1.58</v>
          </cell>
          <cell r="G912">
            <v>70.27</v>
          </cell>
          <cell r="H912">
            <v>0</v>
          </cell>
          <cell r="I912">
            <v>70.27</v>
          </cell>
          <cell r="J912">
            <v>0</v>
          </cell>
        </row>
        <row r="913">
          <cell r="A913">
            <v>592036</v>
          </cell>
          <cell r="B913">
            <v>59</v>
          </cell>
          <cell r="C913">
            <v>161.5</v>
          </cell>
          <cell r="D913" t="str">
            <v>Exploración Integral Lankahuasa</v>
          </cell>
          <cell r="E913">
            <v>2036</v>
          </cell>
          <cell r="F913">
            <v>1.43</v>
          </cell>
          <cell r="G913">
            <v>62.879999999999995</v>
          </cell>
          <cell r="H913">
            <v>0</v>
          </cell>
          <cell r="I913">
            <v>62.879999999999995</v>
          </cell>
          <cell r="J913">
            <v>0</v>
          </cell>
        </row>
        <row r="914">
          <cell r="A914">
            <v>592037</v>
          </cell>
          <cell r="B914">
            <v>59</v>
          </cell>
          <cell r="C914">
            <v>161.5</v>
          </cell>
          <cell r="D914" t="str">
            <v>Exploración Integral Lankahuasa</v>
          </cell>
          <cell r="E914">
            <v>2037</v>
          </cell>
          <cell r="F914">
            <v>1.29</v>
          </cell>
          <cell r="G914">
            <v>64.17</v>
          </cell>
          <cell r="H914">
            <v>0</v>
          </cell>
          <cell r="I914">
            <v>64.17</v>
          </cell>
          <cell r="J914">
            <v>0</v>
          </cell>
        </row>
        <row r="915">
          <cell r="A915">
            <v>592038</v>
          </cell>
          <cell r="B915">
            <v>59</v>
          </cell>
          <cell r="C915">
            <v>161.5</v>
          </cell>
          <cell r="D915" t="str">
            <v>Exploración Integral Lankahuasa</v>
          </cell>
          <cell r="E915">
            <v>2038</v>
          </cell>
          <cell r="F915">
            <v>1.1599999999999999</v>
          </cell>
          <cell r="G915">
            <v>53.06</v>
          </cell>
          <cell r="H915">
            <v>0</v>
          </cell>
          <cell r="I915">
            <v>53.06</v>
          </cell>
          <cell r="J915">
            <v>0</v>
          </cell>
        </row>
        <row r="916">
          <cell r="A916">
            <v>592039</v>
          </cell>
          <cell r="B916">
            <v>59</v>
          </cell>
          <cell r="C916">
            <v>161.5</v>
          </cell>
          <cell r="D916" t="str">
            <v>Exploración Integral Lankahuasa</v>
          </cell>
          <cell r="E916">
            <v>2039</v>
          </cell>
          <cell r="F916">
            <v>1.05</v>
          </cell>
          <cell r="G916">
            <v>40.28</v>
          </cell>
          <cell r="H916">
            <v>0</v>
          </cell>
          <cell r="I916">
            <v>40.28</v>
          </cell>
          <cell r="J916">
            <v>0</v>
          </cell>
        </row>
        <row r="917">
          <cell r="A917">
            <v>592040</v>
          </cell>
          <cell r="B917">
            <v>59</v>
          </cell>
          <cell r="C917">
            <v>161.5</v>
          </cell>
          <cell r="D917" t="str">
            <v>Exploración Integral Lankahuasa</v>
          </cell>
          <cell r="E917">
            <v>2040</v>
          </cell>
          <cell r="F917">
            <v>0.94</v>
          </cell>
          <cell r="G917">
            <v>30.12</v>
          </cell>
          <cell r="H917">
            <v>0</v>
          </cell>
          <cell r="I917">
            <v>30.12</v>
          </cell>
          <cell r="J917">
            <v>0</v>
          </cell>
        </row>
        <row r="918">
          <cell r="A918">
            <v>592041</v>
          </cell>
          <cell r="B918">
            <v>59</v>
          </cell>
          <cell r="C918">
            <v>161.5</v>
          </cell>
          <cell r="D918" t="str">
            <v>Exploración Integral Lankahuasa</v>
          </cell>
          <cell r="E918">
            <v>2041</v>
          </cell>
          <cell r="F918">
            <v>0.84</v>
          </cell>
          <cell r="G918">
            <v>22.94</v>
          </cell>
          <cell r="H918">
            <v>0</v>
          </cell>
          <cell r="I918">
            <v>22.94</v>
          </cell>
          <cell r="J918">
            <v>0</v>
          </cell>
        </row>
        <row r="919">
          <cell r="A919">
            <v>592042</v>
          </cell>
          <cell r="B919">
            <v>59</v>
          </cell>
          <cell r="C919">
            <v>161.5</v>
          </cell>
          <cell r="D919" t="str">
            <v>Exploración Integral Lankahuasa</v>
          </cell>
          <cell r="E919">
            <v>2042</v>
          </cell>
          <cell r="F919">
            <v>0.76</v>
          </cell>
          <cell r="G919">
            <v>17.350000000000001</v>
          </cell>
          <cell r="H919">
            <v>0</v>
          </cell>
          <cell r="I919">
            <v>17.350000000000001</v>
          </cell>
          <cell r="J919">
            <v>0</v>
          </cell>
        </row>
        <row r="920">
          <cell r="A920">
            <v>592043</v>
          </cell>
          <cell r="B920">
            <v>59</v>
          </cell>
          <cell r="C920">
            <v>161.5</v>
          </cell>
          <cell r="D920" t="str">
            <v>Exploración Integral Lankahuasa</v>
          </cell>
          <cell r="E920">
            <v>2043</v>
          </cell>
          <cell r="F920">
            <v>0.68</v>
          </cell>
          <cell r="G920">
            <v>13.43</v>
          </cell>
          <cell r="H920">
            <v>0</v>
          </cell>
          <cell r="I920">
            <v>13.43</v>
          </cell>
          <cell r="J920">
            <v>0</v>
          </cell>
        </row>
        <row r="921">
          <cell r="A921">
            <v>592044</v>
          </cell>
          <cell r="B921">
            <v>59</v>
          </cell>
          <cell r="C921">
            <v>161.5</v>
          </cell>
          <cell r="D921" t="str">
            <v>Exploración Integral Lankahuasa</v>
          </cell>
          <cell r="E921">
            <v>2044</v>
          </cell>
          <cell r="F921">
            <v>0.61</v>
          </cell>
          <cell r="G921">
            <v>10.239999999999998</v>
          </cell>
          <cell r="H921">
            <v>0</v>
          </cell>
          <cell r="I921">
            <v>10.239999999999998</v>
          </cell>
          <cell r="J921">
            <v>0</v>
          </cell>
        </row>
        <row r="922">
          <cell r="A922">
            <v>592045</v>
          </cell>
          <cell r="B922">
            <v>59</v>
          </cell>
          <cell r="C922">
            <v>161.5</v>
          </cell>
          <cell r="D922" t="str">
            <v>Exploración Integral Lankahuasa</v>
          </cell>
          <cell r="E922">
            <v>2045</v>
          </cell>
          <cell r="F922">
            <v>0.55000000000000004</v>
          </cell>
          <cell r="G922">
            <v>7.85</v>
          </cell>
          <cell r="H922">
            <v>0</v>
          </cell>
          <cell r="I922">
            <v>7.85</v>
          </cell>
          <cell r="J922">
            <v>0</v>
          </cell>
        </row>
        <row r="923">
          <cell r="A923">
            <v>592046</v>
          </cell>
          <cell r="B923">
            <v>59</v>
          </cell>
          <cell r="C923">
            <v>161.5</v>
          </cell>
          <cell r="D923" t="str">
            <v>Exploración Integral Lankahuasa</v>
          </cell>
          <cell r="E923">
            <v>2046</v>
          </cell>
          <cell r="F923">
            <v>0.49</v>
          </cell>
          <cell r="G923">
            <v>6.75</v>
          </cell>
          <cell r="H923">
            <v>0</v>
          </cell>
          <cell r="I923">
            <v>6.75</v>
          </cell>
          <cell r="J923">
            <v>0</v>
          </cell>
        </row>
        <row r="924">
          <cell r="A924">
            <v>592047</v>
          </cell>
          <cell r="B924">
            <v>59</v>
          </cell>
          <cell r="C924">
            <v>161.5</v>
          </cell>
          <cell r="D924" t="str">
            <v>Exploración Integral Lankahuasa</v>
          </cell>
          <cell r="E924">
            <v>2047</v>
          </cell>
          <cell r="F924">
            <v>0.44</v>
          </cell>
          <cell r="G924">
            <v>7</v>
          </cell>
          <cell r="H924">
            <v>0</v>
          </cell>
          <cell r="I924">
            <v>7</v>
          </cell>
          <cell r="J924">
            <v>0</v>
          </cell>
        </row>
        <row r="925">
          <cell r="A925">
            <v>592048</v>
          </cell>
          <cell r="B925">
            <v>59</v>
          </cell>
          <cell r="C925">
            <v>161.5</v>
          </cell>
          <cell r="D925" t="str">
            <v>Exploración Integral Lankahuasa</v>
          </cell>
          <cell r="E925">
            <v>2048</v>
          </cell>
          <cell r="F925">
            <v>0.39</v>
          </cell>
          <cell r="G925">
            <v>5.46</v>
          </cell>
          <cell r="H925">
            <v>0</v>
          </cell>
          <cell r="I925">
            <v>5.46</v>
          </cell>
          <cell r="J925">
            <v>0</v>
          </cell>
        </row>
        <row r="926">
          <cell r="A926">
            <v>592049</v>
          </cell>
          <cell r="B926">
            <v>59</v>
          </cell>
          <cell r="C926">
            <v>161.5</v>
          </cell>
          <cell r="D926" t="str">
            <v>Exploración Integral Lankahuasa</v>
          </cell>
          <cell r="E926">
            <v>2049</v>
          </cell>
          <cell r="F926">
            <v>0.35</v>
          </cell>
          <cell r="G926">
            <v>4.1800000000000006</v>
          </cell>
          <cell r="H926">
            <v>0</v>
          </cell>
          <cell r="I926">
            <v>4.1800000000000006</v>
          </cell>
          <cell r="J926">
            <v>0</v>
          </cell>
        </row>
        <row r="927">
          <cell r="A927">
            <v>592050</v>
          </cell>
          <cell r="B927">
            <v>59</v>
          </cell>
          <cell r="C927">
            <v>161.5</v>
          </cell>
          <cell r="D927" t="str">
            <v>Exploración Integral Lankahuasa</v>
          </cell>
          <cell r="E927">
            <v>2050</v>
          </cell>
          <cell r="F927">
            <v>0.31</v>
          </cell>
          <cell r="G927">
            <v>3.16</v>
          </cell>
          <cell r="H927">
            <v>0</v>
          </cell>
          <cell r="I927">
            <v>3.16</v>
          </cell>
          <cell r="J927">
            <v>0</v>
          </cell>
        </row>
        <row r="928">
          <cell r="A928">
            <v>592051</v>
          </cell>
          <cell r="B928">
            <v>59</v>
          </cell>
          <cell r="C928">
            <v>161.5</v>
          </cell>
          <cell r="D928" t="str">
            <v>Exploración Integral Lankahuasa</v>
          </cell>
          <cell r="E928">
            <v>2051</v>
          </cell>
          <cell r="F928">
            <v>0.28000000000000003</v>
          </cell>
          <cell r="G928">
            <v>2.4299999999999997</v>
          </cell>
          <cell r="H928">
            <v>0</v>
          </cell>
          <cell r="I928">
            <v>2.4299999999999997</v>
          </cell>
          <cell r="J928">
            <v>0</v>
          </cell>
        </row>
        <row r="929">
          <cell r="A929">
            <v>592052</v>
          </cell>
          <cell r="B929">
            <v>59</v>
          </cell>
          <cell r="C929">
            <v>161.5</v>
          </cell>
          <cell r="D929" t="str">
            <v>Exploración Integral Lankahuasa</v>
          </cell>
          <cell r="E929">
            <v>2052</v>
          </cell>
          <cell r="F929">
            <v>0.25</v>
          </cell>
          <cell r="G929">
            <v>1.88</v>
          </cell>
          <cell r="H929">
            <v>0</v>
          </cell>
          <cell r="I929">
            <v>1.88</v>
          </cell>
          <cell r="J929">
            <v>0</v>
          </cell>
        </row>
        <row r="930">
          <cell r="A930">
            <v>592053</v>
          </cell>
          <cell r="B930">
            <v>59</v>
          </cell>
          <cell r="C930">
            <v>161.5</v>
          </cell>
          <cell r="D930" t="str">
            <v>Exploración Integral Lankahuasa</v>
          </cell>
          <cell r="E930">
            <v>2053</v>
          </cell>
          <cell r="F930">
            <v>0.22</v>
          </cell>
          <cell r="G930">
            <v>1.4</v>
          </cell>
          <cell r="H930">
            <v>0</v>
          </cell>
          <cell r="I930">
            <v>1.4</v>
          </cell>
          <cell r="J930">
            <v>0</v>
          </cell>
        </row>
        <row r="931">
          <cell r="A931">
            <v>592054</v>
          </cell>
          <cell r="B931">
            <v>59</v>
          </cell>
          <cell r="C931">
            <v>161.5</v>
          </cell>
          <cell r="D931" t="str">
            <v>Exploración Integral Lankahuasa</v>
          </cell>
          <cell r="E931">
            <v>2054</v>
          </cell>
          <cell r="F931">
            <v>0.19</v>
          </cell>
          <cell r="G931">
            <v>1.0899999999999999</v>
          </cell>
          <cell r="H931">
            <v>0</v>
          </cell>
          <cell r="I931">
            <v>1.0899999999999999</v>
          </cell>
          <cell r="J931">
            <v>0</v>
          </cell>
        </row>
        <row r="932">
          <cell r="A932">
            <v>592055</v>
          </cell>
          <cell r="B932">
            <v>59</v>
          </cell>
          <cell r="C932">
            <v>161.5</v>
          </cell>
          <cell r="D932" t="str">
            <v>Exploración Integral Lankahuasa</v>
          </cell>
          <cell r="E932">
            <v>2055</v>
          </cell>
          <cell r="F932">
            <v>0.17</v>
          </cell>
          <cell r="G932">
            <v>0.87</v>
          </cell>
          <cell r="H932">
            <v>0</v>
          </cell>
          <cell r="I932">
            <v>0.87</v>
          </cell>
          <cell r="J932">
            <v>0</v>
          </cell>
        </row>
        <row r="933">
          <cell r="A933">
            <v>592056</v>
          </cell>
          <cell r="B933">
            <v>59</v>
          </cell>
          <cell r="C933">
            <v>161.5</v>
          </cell>
          <cell r="D933" t="str">
            <v>Exploración Integral Lankahuasa</v>
          </cell>
          <cell r="E933">
            <v>2056</v>
          </cell>
          <cell r="F933">
            <v>0.15</v>
          </cell>
          <cell r="G933">
            <v>2.5299999999999998</v>
          </cell>
          <cell r="H933">
            <v>0</v>
          </cell>
          <cell r="I933">
            <v>2.5299999999999998</v>
          </cell>
          <cell r="J933">
            <v>0</v>
          </cell>
        </row>
        <row r="934">
          <cell r="A934">
            <v>592057</v>
          </cell>
          <cell r="B934">
            <v>59</v>
          </cell>
          <cell r="C934">
            <v>161.5</v>
          </cell>
          <cell r="D934" t="str">
            <v>Exploración Integral Lankahuasa</v>
          </cell>
          <cell r="E934">
            <v>2057</v>
          </cell>
          <cell r="F934">
            <v>0.13</v>
          </cell>
          <cell r="G934">
            <v>2.25</v>
          </cell>
          <cell r="H934">
            <v>0</v>
          </cell>
          <cell r="I934">
            <v>2.25</v>
          </cell>
          <cell r="J934">
            <v>0</v>
          </cell>
        </row>
        <row r="935">
          <cell r="A935">
            <v>592058</v>
          </cell>
          <cell r="B935">
            <v>59</v>
          </cell>
          <cell r="C935">
            <v>161.5</v>
          </cell>
          <cell r="D935" t="str">
            <v>Exploración Integral Lankahuasa</v>
          </cell>
          <cell r="E935">
            <v>2058</v>
          </cell>
          <cell r="F935">
            <v>0.12</v>
          </cell>
          <cell r="G935">
            <v>1.8200000000000003</v>
          </cell>
          <cell r="H935">
            <v>0</v>
          </cell>
          <cell r="I935">
            <v>1.8200000000000003</v>
          </cell>
          <cell r="J935">
            <v>0</v>
          </cell>
        </row>
        <row r="936">
          <cell r="A936">
            <v>592059</v>
          </cell>
          <cell r="B936">
            <v>59</v>
          </cell>
          <cell r="C936">
            <v>161.5</v>
          </cell>
          <cell r="D936" t="str">
            <v>Exploración Integral Lankahuasa</v>
          </cell>
          <cell r="E936">
            <v>2059</v>
          </cell>
          <cell r="F936">
            <v>0.1</v>
          </cell>
          <cell r="G936">
            <v>1.4800000000000002</v>
          </cell>
          <cell r="H936">
            <v>0</v>
          </cell>
          <cell r="I936">
            <v>1.4800000000000002</v>
          </cell>
          <cell r="J936">
            <v>0</v>
          </cell>
        </row>
        <row r="937">
          <cell r="A937">
            <v>602011</v>
          </cell>
          <cell r="B937">
            <v>60</v>
          </cell>
          <cell r="C937">
            <v>117</v>
          </cell>
          <cell r="D937" t="str">
            <v>Exploración Incorporación de Reservas Litoral de Tabasco Terrestre</v>
          </cell>
          <cell r="E937">
            <v>2011</v>
          </cell>
          <cell r="F937">
            <v>0</v>
          </cell>
          <cell r="G937">
            <v>0</v>
          </cell>
          <cell r="H937">
            <v>0</v>
          </cell>
          <cell r="I937">
            <v>0</v>
          </cell>
          <cell r="J937">
            <v>0</v>
          </cell>
        </row>
        <row r="938">
          <cell r="A938">
            <v>602012</v>
          </cell>
          <cell r="B938">
            <v>60</v>
          </cell>
          <cell r="C938">
            <v>117</v>
          </cell>
          <cell r="D938" t="str">
            <v>Exploración Incorporación de Reservas Litoral de Tabasco Terrestre</v>
          </cell>
          <cell r="E938">
            <v>2012</v>
          </cell>
          <cell r="F938">
            <v>0</v>
          </cell>
          <cell r="G938">
            <v>0</v>
          </cell>
          <cell r="H938">
            <v>0</v>
          </cell>
          <cell r="I938">
            <v>0</v>
          </cell>
          <cell r="J938">
            <v>0</v>
          </cell>
        </row>
        <row r="939">
          <cell r="A939">
            <v>602013</v>
          </cell>
          <cell r="B939">
            <v>60</v>
          </cell>
          <cell r="C939">
            <v>117</v>
          </cell>
          <cell r="D939" t="str">
            <v>Exploración Incorporación de Reservas Litoral de Tabasco Terrestre</v>
          </cell>
          <cell r="E939">
            <v>2013</v>
          </cell>
          <cell r="F939">
            <v>0.62063999999999997</v>
          </cell>
          <cell r="G939">
            <v>4.5652400000000002</v>
          </cell>
          <cell r="H939">
            <v>4.5652400000000002</v>
          </cell>
          <cell r="I939">
            <v>0</v>
          </cell>
          <cell r="J939">
            <v>0.65856000000000003</v>
          </cell>
        </row>
        <row r="940">
          <cell r="A940">
            <v>602014</v>
          </cell>
          <cell r="B940">
            <v>60</v>
          </cell>
          <cell r="C940">
            <v>117</v>
          </cell>
          <cell r="D940" t="str">
            <v>Exploración Incorporación de Reservas Litoral de Tabasco Terrestre</v>
          </cell>
          <cell r="E940">
            <v>2014</v>
          </cell>
          <cell r="F940">
            <v>2.54793</v>
          </cell>
          <cell r="G940">
            <v>18.741599999999998</v>
          </cell>
          <cell r="H940">
            <v>18.741599999999998</v>
          </cell>
          <cell r="I940">
            <v>0</v>
          </cell>
          <cell r="J940">
            <v>2.7035999999999998</v>
          </cell>
        </row>
        <row r="941">
          <cell r="A941">
            <v>602015</v>
          </cell>
          <cell r="B941">
            <v>60</v>
          </cell>
          <cell r="C941">
            <v>117</v>
          </cell>
          <cell r="D941" t="str">
            <v>Exploración Incorporación de Reservas Litoral de Tabasco Terrestre</v>
          </cell>
          <cell r="E941">
            <v>2015</v>
          </cell>
          <cell r="F941">
            <v>3.61714</v>
          </cell>
          <cell r="G941">
            <v>26.606400000000001</v>
          </cell>
          <cell r="H941">
            <v>26.606400000000001</v>
          </cell>
          <cell r="I941">
            <v>0</v>
          </cell>
          <cell r="J941">
            <v>3.8381500000000002</v>
          </cell>
        </row>
        <row r="942">
          <cell r="A942">
            <v>602016</v>
          </cell>
          <cell r="B942">
            <v>60</v>
          </cell>
          <cell r="C942">
            <v>117</v>
          </cell>
          <cell r="D942" t="str">
            <v>Exploración Incorporación de Reservas Litoral de Tabasco Terrestre</v>
          </cell>
          <cell r="E942">
            <v>2016</v>
          </cell>
          <cell r="F942">
            <v>4.5584100000000003</v>
          </cell>
          <cell r="G942">
            <v>31.735299999999999</v>
          </cell>
          <cell r="H942">
            <v>31.735299999999999</v>
          </cell>
          <cell r="I942">
            <v>0</v>
          </cell>
          <cell r="J942">
            <v>4.5525799999999998</v>
          </cell>
        </row>
        <row r="943">
          <cell r="A943">
            <v>602017</v>
          </cell>
          <cell r="B943">
            <v>60</v>
          </cell>
          <cell r="C943">
            <v>117</v>
          </cell>
          <cell r="D943" t="str">
            <v>Exploración Incorporación de Reservas Litoral de Tabasco Terrestre</v>
          </cell>
          <cell r="E943">
            <v>2017</v>
          </cell>
          <cell r="F943">
            <v>6.3651400000000002</v>
          </cell>
          <cell r="G943">
            <v>38.232999999999997</v>
          </cell>
          <cell r="H943">
            <v>38.232999999999997</v>
          </cell>
          <cell r="I943">
            <v>0</v>
          </cell>
          <cell r="J943">
            <v>5.30619</v>
          </cell>
        </row>
        <row r="944">
          <cell r="A944">
            <v>602018</v>
          </cell>
          <cell r="B944">
            <v>60</v>
          </cell>
          <cell r="C944">
            <v>117</v>
          </cell>
          <cell r="D944" t="str">
            <v>Exploración Incorporación de Reservas Litoral de Tabasco Terrestre</v>
          </cell>
          <cell r="E944">
            <v>2018</v>
          </cell>
          <cell r="F944">
            <v>10.694949999999999</v>
          </cell>
          <cell r="G944">
            <v>59.795520000000003</v>
          </cell>
          <cell r="H944">
            <v>59.795520000000003</v>
          </cell>
          <cell r="I944">
            <v>0</v>
          </cell>
          <cell r="J944">
            <v>7.8939199999999996</v>
          </cell>
        </row>
        <row r="945">
          <cell r="A945">
            <v>602019</v>
          </cell>
          <cell r="B945">
            <v>60</v>
          </cell>
          <cell r="C945">
            <v>117</v>
          </cell>
          <cell r="D945" t="str">
            <v>Exploración Incorporación de Reservas Litoral de Tabasco Terrestre</v>
          </cell>
          <cell r="E945">
            <v>2019</v>
          </cell>
          <cell r="F945">
            <v>17.004599999999996</v>
          </cell>
          <cell r="G945">
            <v>89.686070000000001</v>
          </cell>
          <cell r="H945">
            <v>89.686070000000001</v>
          </cell>
          <cell r="I945">
            <v>0</v>
          </cell>
          <cell r="J945">
            <v>11.6449</v>
          </cell>
        </row>
        <row r="946">
          <cell r="A946">
            <v>602020</v>
          </cell>
          <cell r="B946">
            <v>60</v>
          </cell>
          <cell r="C946">
            <v>117</v>
          </cell>
          <cell r="D946" t="str">
            <v>Exploración Incorporación de Reservas Litoral de Tabasco Terrestre</v>
          </cell>
          <cell r="E946">
            <v>2020</v>
          </cell>
          <cell r="F946">
            <v>21.083919999999999</v>
          </cell>
          <cell r="G946">
            <v>106.89937999999999</v>
          </cell>
          <cell r="H946">
            <v>106.89937999999999</v>
          </cell>
          <cell r="I946">
            <v>0</v>
          </cell>
          <cell r="J946">
            <v>13.65094</v>
          </cell>
        </row>
        <row r="947">
          <cell r="A947">
            <v>602021</v>
          </cell>
          <cell r="B947">
            <v>60</v>
          </cell>
          <cell r="C947">
            <v>117</v>
          </cell>
          <cell r="D947" t="str">
            <v>Exploración Incorporación de Reservas Litoral de Tabasco Terrestre</v>
          </cell>
          <cell r="E947">
            <v>2021</v>
          </cell>
          <cell r="F947">
            <v>21.983080000000001</v>
          </cell>
          <cell r="G947">
            <v>110.48270000000001</v>
          </cell>
          <cell r="H947">
            <v>110.48270000000001</v>
          </cell>
          <cell r="I947">
            <v>0</v>
          </cell>
          <cell r="J947">
            <v>14.004620000000001</v>
          </cell>
        </row>
        <row r="948">
          <cell r="A948">
            <v>602022</v>
          </cell>
          <cell r="B948">
            <v>60</v>
          </cell>
          <cell r="C948">
            <v>117</v>
          </cell>
          <cell r="D948" t="str">
            <v>Exploración Incorporación de Reservas Litoral de Tabasco Terrestre</v>
          </cell>
          <cell r="E948">
            <v>2022</v>
          </cell>
          <cell r="F948">
            <v>20.45635</v>
          </cell>
          <cell r="G948">
            <v>103.69240000000001</v>
          </cell>
          <cell r="H948">
            <v>103.69240000000001</v>
          </cell>
          <cell r="I948">
            <v>0</v>
          </cell>
          <cell r="J948">
            <v>13.163959999999999</v>
          </cell>
        </row>
        <row r="949">
          <cell r="A949">
            <v>602023</v>
          </cell>
          <cell r="B949">
            <v>60</v>
          </cell>
          <cell r="C949">
            <v>117</v>
          </cell>
          <cell r="D949" t="str">
            <v>Exploración Incorporación de Reservas Litoral de Tabasco Terrestre</v>
          </cell>
          <cell r="E949">
            <v>2023</v>
          </cell>
          <cell r="F949">
            <v>17.92023</v>
          </cell>
          <cell r="G949">
            <v>91.247029999999995</v>
          </cell>
          <cell r="H949">
            <v>91.247029999999995</v>
          </cell>
          <cell r="I949">
            <v>0</v>
          </cell>
          <cell r="J949">
            <v>11.58975</v>
          </cell>
        </row>
        <row r="950">
          <cell r="A950">
            <v>602024</v>
          </cell>
          <cell r="B950">
            <v>60</v>
          </cell>
          <cell r="C950">
            <v>117</v>
          </cell>
          <cell r="D950" t="str">
            <v>Exploración Incorporación de Reservas Litoral de Tabasco Terrestre</v>
          </cell>
          <cell r="E950">
            <v>2024</v>
          </cell>
          <cell r="F950">
            <v>15.43047</v>
          </cell>
          <cell r="G950">
            <v>79.207260000000005</v>
          </cell>
          <cell r="H950">
            <v>79.207260000000005</v>
          </cell>
          <cell r="I950">
            <v>0</v>
          </cell>
          <cell r="J950">
            <v>10.074590000000001</v>
          </cell>
        </row>
        <row r="951">
          <cell r="A951">
            <v>602025</v>
          </cell>
          <cell r="B951">
            <v>60</v>
          </cell>
          <cell r="C951">
            <v>117</v>
          </cell>
          <cell r="D951" t="str">
            <v>Exploración Incorporación de Reservas Litoral de Tabasco Terrestre</v>
          </cell>
          <cell r="E951">
            <v>2025</v>
          </cell>
          <cell r="F951">
            <v>13.195489999999999</v>
          </cell>
          <cell r="G951">
            <v>68.362719999999996</v>
          </cell>
          <cell r="H951">
            <v>68.362719999999996</v>
          </cell>
          <cell r="I951">
            <v>0</v>
          </cell>
          <cell r="J951">
            <v>8.6739099999999993</v>
          </cell>
        </row>
        <row r="952">
          <cell r="A952">
            <v>602026</v>
          </cell>
          <cell r="B952">
            <v>60</v>
          </cell>
          <cell r="C952">
            <v>117</v>
          </cell>
          <cell r="D952" t="str">
            <v>Exploración Incorporación de Reservas Litoral de Tabasco Terrestre</v>
          </cell>
          <cell r="E952">
            <v>2026</v>
          </cell>
          <cell r="F952">
            <v>11.456289999999999</v>
          </cell>
          <cell r="G952">
            <v>59.918729999999996</v>
          </cell>
          <cell r="H952">
            <v>59.918729999999996</v>
          </cell>
          <cell r="I952">
            <v>0</v>
          </cell>
          <cell r="J952">
            <v>7.5575400000000004</v>
          </cell>
        </row>
        <row r="953">
          <cell r="A953">
            <v>602027</v>
          </cell>
          <cell r="B953">
            <v>60</v>
          </cell>
          <cell r="C953">
            <v>117</v>
          </cell>
          <cell r="D953" t="str">
            <v>Exploración Incorporación de Reservas Litoral de Tabasco Terrestre</v>
          </cell>
          <cell r="E953">
            <v>2027</v>
          </cell>
          <cell r="F953">
            <v>9.707790000000001</v>
          </cell>
          <cell r="G953">
            <v>50.992089999999997</v>
          </cell>
          <cell r="H953">
            <v>50.992089999999997</v>
          </cell>
          <cell r="I953">
            <v>0</v>
          </cell>
          <cell r="J953">
            <v>6.4187700000000003</v>
          </cell>
        </row>
        <row r="954">
          <cell r="A954">
            <v>602028</v>
          </cell>
          <cell r="B954">
            <v>60</v>
          </cell>
          <cell r="C954">
            <v>117</v>
          </cell>
          <cell r="D954" t="str">
            <v>Exploración Incorporación de Reservas Litoral de Tabasco Terrestre</v>
          </cell>
          <cell r="E954">
            <v>2028</v>
          </cell>
          <cell r="F954">
            <v>8.4330599999999993</v>
          </cell>
          <cell r="G954">
            <v>44.609139999999996</v>
          </cell>
          <cell r="H954">
            <v>44.609139999999996</v>
          </cell>
          <cell r="I954">
            <v>0</v>
          </cell>
          <cell r="J954">
            <v>5.5818300000000001</v>
          </cell>
        </row>
        <row r="955">
          <cell r="A955">
            <v>602029</v>
          </cell>
          <cell r="B955">
            <v>60</v>
          </cell>
          <cell r="C955">
            <v>117</v>
          </cell>
          <cell r="D955" t="str">
            <v>Exploración Incorporación de Reservas Litoral de Tabasco Terrestre</v>
          </cell>
          <cell r="E955">
            <v>2029</v>
          </cell>
          <cell r="F955">
            <v>7.4429300000000005</v>
          </cell>
          <cell r="G955">
            <v>39.680959999999999</v>
          </cell>
          <cell r="H955">
            <v>39.680959999999999</v>
          </cell>
          <cell r="I955">
            <v>0</v>
          </cell>
          <cell r="J955">
            <v>4.9536900000000008</v>
          </cell>
        </row>
        <row r="956">
          <cell r="A956">
            <v>602030</v>
          </cell>
          <cell r="B956">
            <v>60</v>
          </cell>
          <cell r="C956">
            <v>117</v>
          </cell>
          <cell r="D956" t="str">
            <v>Exploración Incorporación de Reservas Litoral de Tabasco Terrestre</v>
          </cell>
          <cell r="E956">
            <v>2030</v>
          </cell>
          <cell r="F956">
            <v>6.3370499999999996</v>
          </cell>
          <cell r="G956">
            <v>33.871549999999999</v>
          </cell>
          <cell r="H956">
            <v>33.871549999999999</v>
          </cell>
          <cell r="I956">
            <v>0</v>
          </cell>
          <cell r="J956">
            <v>4.2264900000000001</v>
          </cell>
        </row>
        <row r="957">
          <cell r="A957">
            <v>602031</v>
          </cell>
          <cell r="B957">
            <v>60</v>
          </cell>
          <cell r="C957">
            <v>117</v>
          </cell>
          <cell r="D957" t="str">
            <v>Exploración Incorporación de Reservas Litoral de Tabasco Terrestre</v>
          </cell>
          <cell r="E957">
            <v>2031</v>
          </cell>
          <cell r="F957">
            <v>5.3318300000000001</v>
          </cell>
          <cell r="G957">
            <v>28.513900000000003</v>
          </cell>
          <cell r="H957">
            <v>28.513900000000003</v>
          </cell>
          <cell r="I957">
            <v>0</v>
          </cell>
          <cell r="J957">
            <v>3.5572400000000002</v>
          </cell>
        </row>
        <row r="958">
          <cell r="A958">
            <v>602032</v>
          </cell>
          <cell r="B958">
            <v>60</v>
          </cell>
          <cell r="C958">
            <v>117</v>
          </cell>
          <cell r="D958" t="str">
            <v>Exploración Incorporación de Reservas Litoral de Tabasco Terrestre</v>
          </cell>
          <cell r="E958">
            <v>2032</v>
          </cell>
          <cell r="F958">
            <v>4.4712200000000006</v>
          </cell>
          <cell r="G958">
            <v>23.912589999999998</v>
          </cell>
          <cell r="H958">
            <v>23.912589999999998</v>
          </cell>
          <cell r="I958">
            <v>0</v>
          </cell>
          <cell r="J958">
            <v>2.9829600000000003</v>
          </cell>
        </row>
        <row r="959">
          <cell r="A959">
            <v>602033</v>
          </cell>
          <cell r="B959">
            <v>60</v>
          </cell>
          <cell r="C959">
            <v>117</v>
          </cell>
          <cell r="D959" t="str">
            <v>Exploración Incorporación de Reservas Litoral de Tabasco Terrestre</v>
          </cell>
          <cell r="E959">
            <v>2033</v>
          </cell>
          <cell r="F959">
            <v>3.7488999999999999</v>
          </cell>
          <cell r="G959">
            <v>20.047269999999997</v>
          </cell>
          <cell r="H959">
            <v>20.047269999999997</v>
          </cell>
          <cell r="I959">
            <v>0</v>
          </cell>
          <cell r="J959">
            <v>2.5001899999999999</v>
          </cell>
        </row>
        <row r="960">
          <cell r="A960">
            <v>602034</v>
          </cell>
          <cell r="B960">
            <v>60</v>
          </cell>
          <cell r="C960">
            <v>117</v>
          </cell>
          <cell r="D960" t="str">
            <v>Exploración Incorporación de Reservas Litoral de Tabasco Terrestre</v>
          </cell>
          <cell r="E960">
            <v>2034</v>
          </cell>
          <cell r="F960">
            <v>3.1446000000000005</v>
          </cell>
          <cell r="G960">
            <v>16.796090000000003</v>
          </cell>
          <cell r="H960">
            <v>16.796090000000003</v>
          </cell>
          <cell r="I960">
            <v>0</v>
          </cell>
          <cell r="J960">
            <v>2.0957699999999999</v>
          </cell>
        </row>
        <row r="961">
          <cell r="A961">
            <v>602035</v>
          </cell>
          <cell r="B961">
            <v>60</v>
          </cell>
          <cell r="C961">
            <v>117</v>
          </cell>
          <cell r="D961" t="str">
            <v>Exploración Incorporación de Reservas Litoral de Tabasco Terrestre</v>
          </cell>
          <cell r="E961">
            <v>2035</v>
          </cell>
          <cell r="F961">
            <v>2.6436600000000001</v>
          </cell>
          <cell r="G961">
            <v>14.11547</v>
          </cell>
          <cell r="H961">
            <v>14.11547</v>
          </cell>
          <cell r="I961">
            <v>0</v>
          </cell>
          <cell r="J961">
            <v>1.7623000000000002</v>
          </cell>
        </row>
        <row r="962">
          <cell r="A962">
            <v>602036</v>
          </cell>
          <cell r="B962">
            <v>60</v>
          </cell>
          <cell r="C962">
            <v>117</v>
          </cell>
          <cell r="D962" t="str">
            <v>Exploración Incorporación de Reservas Litoral de Tabasco Terrestre</v>
          </cell>
          <cell r="E962">
            <v>2036</v>
          </cell>
          <cell r="F962">
            <v>2.2254899999999997</v>
          </cell>
          <cell r="G962">
            <v>11.87139</v>
          </cell>
          <cell r="H962">
            <v>11.87139</v>
          </cell>
          <cell r="I962">
            <v>0</v>
          </cell>
          <cell r="J962">
            <v>1.4818</v>
          </cell>
        </row>
        <row r="963">
          <cell r="A963">
            <v>602037</v>
          </cell>
          <cell r="B963">
            <v>60</v>
          </cell>
          <cell r="C963">
            <v>117</v>
          </cell>
          <cell r="D963" t="str">
            <v>Exploración Incorporación de Reservas Litoral de Tabasco Terrestre</v>
          </cell>
          <cell r="E963">
            <v>2037</v>
          </cell>
          <cell r="F963">
            <v>1.8763100000000001</v>
          </cell>
          <cell r="G963">
            <v>10.00883</v>
          </cell>
          <cell r="H963">
            <v>10.00883</v>
          </cell>
          <cell r="I963">
            <v>0</v>
          </cell>
          <cell r="J963">
            <v>1.2496799999999999</v>
          </cell>
        </row>
        <row r="964">
          <cell r="A964">
            <v>602038</v>
          </cell>
          <cell r="B964">
            <v>60</v>
          </cell>
          <cell r="C964">
            <v>117</v>
          </cell>
          <cell r="D964" t="str">
            <v>Exploración Incorporación de Reservas Litoral de Tabasco Terrestre</v>
          </cell>
          <cell r="E964">
            <v>2038</v>
          </cell>
          <cell r="F964">
            <v>1.58725</v>
          </cell>
          <cell r="G964">
            <v>8.4678500000000003</v>
          </cell>
          <cell r="H964">
            <v>8.4678500000000003</v>
          </cell>
          <cell r="I964">
            <v>0</v>
          </cell>
          <cell r="J964">
            <v>1.0575000000000001</v>
          </cell>
        </row>
        <row r="965">
          <cell r="A965">
            <v>602039</v>
          </cell>
          <cell r="B965">
            <v>60</v>
          </cell>
          <cell r="C965">
            <v>117</v>
          </cell>
          <cell r="D965" t="str">
            <v>Exploración Incorporación de Reservas Litoral de Tabasco Terrestre</v>
          </cell>
          <cell r="E965">
            <v>2039</v>
          </cell>
          <cell r="F965">
            <v>1.3403199999999997</v>
          </cell>
          <cell r="G965">
            <v>7.1343699999999997</v>
          </cell>
          <cell r="H965">
            <v>7.1343699999999997</v>
          </cell>
          <cell r="I965">
            <v>0</v>
          </cell>
          <cell r="J965">
            <v>0.89036999999999999</v>
          </cell>
        </row>
        <row r="966">
          <cell r="A966">
            <v>602040</v>
          </cell>
          <cell r="B966">
            <v>60</v>
          </cell>
          <cell r="C966">
            <v>117</v>
          </cell>
          <cell r="D966" t="str">
            <v>Exploración Incorporación de Reservas Litoral de Tabasco Terrestre</v>
          </cell>
          <cell r="E966">
            <v>2040</v>
          </cell>
          <cell r="F966">
            <v>1.1285000000000001</v>
          </cell>
          <cell r="G966">
            <v>5.9830699999999997</v>
          </cell>
          <cell r="H966">
            <v>5.9830699999999997</v>
          </cell>
          <cell r="I966">
            <v>0</v>
          </cell>
          <cell r="J966">
            <v>0.74589000000000005</v>
          </cell>
        </row>
        <row r="967">
          <cell r="A967">
            <v>602041</v>
          </cell>
          <cell r="B967">
            <v>60</v>
          </cell>
          <cell r="C967">
            <v>117</v>
          </cell>
          <cell r="D967" t="str">
            <v>Exploración Incorporación de Reservas Litoral de Tabasco Terrestre</v>
          </cell>
          <cell r="E967">
            <v>2041</v>
          </cell>
          <cell r="F967">
            <v>0.94392999999999994</v>
          </cell>
          <cell r="G967">
            <v>4.98752</v>
          </cell>
          <cell r="H967">
            <v>4.98752</v>
          </cell>
          <cell r="I967">
            <v>0</v>
          </cell>
          <cell r="J967">
            <v>0.62222</v>
          </cell>
        </row>
        <row r="968">
          <cell r="A968">
            <v>602042</v>
          </cell>
          <cell r="B968">
            <v>60</v>
          </cell>
          <cell r="C968">
            <v>117</v>
          </cell>
          <cell r="D968" t="str">
            <v>Exploración Incorporación de Reservas Litoral de Tabasco Terrestre</v>
          </cell>
          <cell r="E968">
            <v>2042</v>
          </cell>
          <cell r="F968">
            <v>0.79176000000000002</v>
          </cell>
          <cell r="G968">
            <v>4.1692400000000003</v>
          </cell>
          <cell r="H968">
            <v>4.1692400000000003</v>
          </cell>
          <cell r="I968">
            <v>0</v>
          </cell>
          <cell r="J968">
            <v>0.52058000000000004</v>
          </cell>
        </row>
        <row r="969">
          <cell r="A969">
            <v>602043</v>
          </cell>
          <cell r="B969">
            <v>60</v>
          </cell>
          <cell r="C969">
            <v>117</v>
          </cell>
          <cell r="D969" t="str">
            <v>Exploración Incorporación de Reservas Litoral de Tabasco Terrestre</v>
          </cell>
          <cell r="E969">
            <v>2043</v>
          </cell>
          <cell r="F969">
            <v>0.66720000000000002</v>
          </cell>
          <cell r="G969">
            <v>3.5045899999999999</v>
          </cell>
          <cell r="H969">
            <v>3.5045899999999999</v>
          </cell>
          <cell r="I969">
            <v>0</v>
          </cell>
          <cell r="J969">
            <v>0.43802000000000002</v>
          </cell>
        </row>
        <row r="970">
          <cell r="A970">
            <v>602044</v>
          </cell>
          <cell r="B970">
            <v>60</v>
          </cell>
          <cell r="C970">
            <v>117</v>
          </cell>
          <cell r="D970" t="str">
            <v>Exploración Incorporación de Reservas Litoral de Tabasco Terrestre</v>
          </cell>
          <cell r="E970">
            <v>2044</v>
          </cell>
          <cell r="F970">
            <v>0.56237000000000004</v>
          </cell>
          <cell r="G970">
            <v>2.9465699999999999</v>
          </cell>
          <cell r="H970">
            <v>2.9465699999999999</v>
          </cell>
          <cell r="I970">
            <v>0</v>
          </cell>
          <cell r="J970">
            <v>0.36890999999999996</v>
          </cell>
        </row>
        <row r="971">
          <cell r="A971">
            <v>602045</v>
          </cell>
          <cell r="B971">
            <v>60</v>
          </cell>
          <cell r="C971">
            <v>117</v>
          </cell>
          <cell r="D971" t="str">
            <v>Exploración Incorporación de Reservas Litoral de Tabasco Terrestre</v>
          </cell>
          <cell r="E971">
            <v>2045</v>
          </cell>
          <cell r="F971">
            <v>0.47946</v>
          </cell>
          <cell r="G971">
            <v>2.5121599999999997</v>
          </cell>
          <cell r="H971">
            <v>2.5121599999999997</v>
          </cell>
          <cell r="I971">
            <v>0</v>
          </cell>
          <cell r="J971">
            <v>0.31476999999999999</v>
          </cell>
        </row>
        <row r="972">
          <cell r="A972">
            <v>602046</v>
          </cell>
          <cell r="B972">
            <v>60</v>
          </cell>
          <cell r="C972">
            <v>117</v>
          </cell>
          <cell r="D972" t="str">
            <v>Exploración Incorporación de Reservas Litoral de Tabasco Terrestre</v>
          </cell>
          <cell r="E972">
            <v>2046</v>
          </cell>
          <cell r="F972">
            <v>0.40826000000000001</v>
          </cell>
          <cell r="G972">
            <v>2.1414</v>
          </cell>
          <cell r="H972">
            <v>2.1414</v>
          </cell>
          <cell r="I972">
            <v>0</v>
          </cell>
          <cell r="J972">
            <v>0.26830999999999999</v>
          </cell>
        </row>
        <row r="973">
          <cell r="A973">
            <v>602047</v>
          </cell>
          <cell r="B973">
            <v>60</v>
          </cell>
          <cell r="C973">
            <v>117</v>
          </cell>
          <cell r="D973" t="str">
            <v>Exploración Incorporación de Reservas Litoral de Tabasco Terrestre</v>
          </cell>
          <cell r="E973">
            <v>2047</v>
          </cell>
          <cell r="F973">
            <v>0.34914999999999996</v>
          </cell>
          <cell r="G973">
            <v>1.8364600000000002</v>
          </cell>
          <cell r="H973">
            <v>1.8364600000000002</v>
          </cell>
          <cell r="I973">
            <v>0</v>
          </cell>
          <cell r="J973">
            <v>0.23013</v>
          </cell>
        </row>
        <row r="974">
          <cell r="A974">
            <v>602048</v>
          </cell>
          <cell r="B974">
            <v>60</v>
          </cell>
          <cell r="C974">
            <v>117</v>
          </cell>
          <cell r="D974" t="str">
            <v>Exploración Incorporación de Reservas Litoral de Tabasco Terrestre</v>
          </cell>
          <cell r="E974">
            <v>2048</v>
          </cell>
          <cell r="F974">
            <v>0.29680000000000001</v>
          </cell>
          <cell r="G974">
            <v>1.5632200000000001</v>
          </cell>
          <cell r="H974">
            <v>1.5632200000000001</v>
          </cell>
          <cell r="I974">
            <v>0</v>
          </cell>
          <cell r="J974">
            <v>0.19572999999999999</v>
          </cell>
        </row>
        <row r="975">
          <cell r="A975">
            <v>602049</v>
          </cell>
          <cell r="B975">
            <v>60</v>
          </cell>
          <cell r="C975">
            <v>117</v>
          </cell>
          <cell r="D975" t="str">
            <v>Exploración Incorporación de Reservas Litoral de Tabasco Terrestre</v>
          </cell>
          <cell r="E975">
            <v>2049</v>
          </cell>
          <cell r="F975">
            <v>0.25145999999999996</v>
          </cell>
          <cell r="G975">
            <v>1.3219400000000001</v>
          </cell>
          <cell r="H975">
            <v>1.3219400000000001</v>
          </cell>
          <cell r="I975">
            <v>0</v>
          </cell>
          <cell r="J975">
            <v>0.16513</v>
          </cell>
        </row>
        <row r="976">
          <cell r="A976">
            <v>602050</v>
          </cell>
          <cell r="B976">
            <v>60</v>
          </cell>
          <cell r="C976">
            <v>117</v>
          </cell>
          <cell r="D976" t="str">
            <v>Exploración Incorporación de Reservas Litoral de Tabasco Terrestre</v>
          </cell>
          <cell r="E976">
            <v>2050</v>
          </cell>
          <cell r="F976">
            <v>0.21575999999999995</v>
          </cell>
          <cell r="G976">
            <v>1.1373</v>
          </cell>
          <cell r="H976">
            <v>1.1373</v>
          </cell>
          <cell r="I976">
            <v>0</v>
          </cell>
          <cell r="J976">
            <v>0.14194000000000001</v>
          </cell>
        </row>
        <row r="977">
          <cell r="A977">
            <v>602051</v>
          </cell>
          <cell r="B977">
            <v>60</v>
          </cell>
          <cell r="C977">
            <v>117</v>
          </cell>
          <cell r="D977" t="str">
            <v>Exploración Incorporación de Reservas Litoral de Tabasco Terrestre</v>
          </cell>
          <cell r="E977">
            <v>2051</v>
          </cell>
          <cell r="F977">
            <v>0.18661999999999998</v>
          </cell>
          <cell r="G977">
            <v>0.98668999999999996</v>
          </cell>
          <cell r="H977">
            <v>0.98668999999999996</v>
          </cell>
          <cell r="I977">
            <v>0</v>
          </cell>
          <cell r="J977">
            <v>0.12318</v>
          </cell>
        </row>
        <row r="978">
          <cell r="A978">
            <v>602052</v>
          </cell>
          <cell r="B978">
            <v>60</v>
          </cell>
          <cell r="C978">
            <v>117</v>
          </cell>
          <cell r="D978" t="str">
            <v>Exploración Incorporación de Reservas Litoral de Tabasco Terrestre</v>
          </cell>
          <cell r="E978">
            <v>2052</v>
          </cell>
          <cell r="F978">
            <v>0.16211</v>
          </cell>
          <cell r="G978">
            <v>0.85941999999999985</v>
          </cell>
          <cell r="H978">
            <v>0.85941999999999985</v>
          </cell>
          <cell r="I978">
            <v>0</v>
          </cell>
          <cell r="J978">
            <v>0.10738</v>
          </cell>
        </row>
        <row r="979">
          <cell r="A979">
            <v>602053</v>
          </cell>
          <cell r="B979">
            <v>60</v>
          </cell>
          <cell r="C979">
            <v>117</v>
          </cell>
          <cell r="D979" t="str">
            <v>Exploración Incorporación de Reservas Litoral de Tabasco Terrestre</v>
          </cell>
          <cell r="E979">
            <v>2053</v>
          </cell>
          <cell r="F979">
            <v>0.13922000000000001</v>
          </cell>
          <cell r="G979">
            <v>0.73930000000000007</v>
          </cell>
          <cell r="H979">
            <v>0.73930000000000007</v>
          </cell>
          <cell r="I979">
            <v>0</v>
          </cell>
          <cell r="J979">
            <v>9.2499999999999999E-2</v>
          </cell>
        </row>
        <row r="980">
          <cell r="A980">
            <v>602054</v>
          </cell>
          <cell r="B980">
            <v>60</v>
          </cell>
          <cell r="C980">
            <v>117</v>
          </cell>
          <cell r="D980" t="str">
            <v>Exploración Incorporación de Reservas Litoral de Tabasco Terrestre</v>
          </cell>
          <cell r="E980">
            <v>2054</v>
          </cell>
          <cell r="F980">
            <v>0.11738</v>
          </cell>
          <cell r="G980">
            <v>0.62366999999999995</v>
          </cell>
          <cell r="H980">
            <v>0.62366999999999995</v>
          </cell>
          <cell r="I980">
            <v>0</v>
          </cell>
          <cell r="J980">
            <v>7.8219999999999998E-2</v>
          </cell>
        </row>
        <row r="981">
          <cell r="A981">
            <v>602055</v>
          </cell>
          <cell r="B981">
            <v>60</v>
          </cell>
          <cell r="C981">
            <v>117</v>
          </cell>
          <cell r="D981" t="str">
            <v>Exploración Incorporación de Reservas Litoral de Tabasco Terrestre</v>
          </cell>
          <cell r="E981">
            <v>2055</v>
          </cell>
          <cell r="F981">
            <v>9.7399999999999987E-2</v>
          </cell>
          <cell r="G981">
            <v>0.51976999999999995</v>
          </cell>
          <cell r="H981">
            <v>0.51976999999999995</v>
          </cell>
          <cell r="I981">
            <v>0</v>
          </cell>
          <cell r="J981">
            <v>6.5390000000000004E-2</v>
          </cell>
        </row>
        <row r="982">
          <cell r="A982">
            <v>602056</v>
          </cell>
          <cell r="B982">
            <v>60</v>
          </cell>
          <cell r="C982">
            <v>117</v>
          </cell>
          <cell r="D982" t="str">
            <v>Exploración Incorporación de Reservas Litoral de Tabasco Terrestre</v>
          </cell>
          <cell r="E982">
            <v>2056</v>
          </cell>
          <cell r="F982">
            <v>7.886E-2</v>
          </cell>
          <cell r="G982">
            <v>0.42413000000000001</v>
          </cell>
          <cell r="H982">
            <v>0.42413000000000001</v>
          </cell>
          <cell r="I982">
            <v>0</v>
          </cell>
          <cell r="J982">
            <v>5.3590000000000006E-2</v>
          </cell>
        </row>
        <row r="983">
          <cell r="A983">
            <v>602057</v>
          </cell>
          <cell r="B983">
            <v>60</v>
          </cell>
          <cell r="C983">
            <v>117</v>
          </cell>
          <cell r="D983" t="str">
            <v>Exploración Incorporación de Reservas Litoral de Tabasco Terrestre</v>
          </cell>
          <cell r="E983">
            <v>2057</v>
          </cell>
          <cell r="F983">
            <v>5.8339999999999996E-2</v>
          </cell>
          <cell r="G983">
            <v>0.31896000000000002</v>
          </cell>
          <cell r="H983">
            <v>0.31896000000000002</v>
          </cell>
          <cell r="I983">
            <v>0</v>
          </cell>
          <cell r="J983">
            <v>4.0559999999999999E-2</v>
          </cell>
        </row>
        <row r="984">
          <cell r="A984">
            <v>602058</v>
          </cell>
          <cell r="B984">
            <v>60</v>
          </cell>
          <cell r="C984">
            <v>117</v>
          </cell>
          <cell r="D984" t="str">
            <v>Exploración Incorporación de Reservas Litoral de Tabasco Terrestre</v>
          </cell>
          <cell r="E984">
            <v>2058</v>
          </cell>
          <cell r="F984">
            <v>3.7839999999999999E-2</v>
          </cell>
          <cell r="G984">
            <v>0.21110000000000001</v>
          </cell>
          <cell r="H984">
            <v>0.21110000000000001</v>
          </cell>
          <cell r="I984">
            <v>0</v>
          </cell>
          <cell r="J984">
            <v>2.681E-2</v>
          </cell>
        </row>
        <row r="985">
          <cell r="A985">
            <v>602059</v>
          </cell>
          <cell r="B985">
            <v>60</v>
          </cell>
          <cell r="C985">
            <v>117</v>
          </cell>
          <cell r="D985" t="str">
            <v>Exploración Incorporación de Reservas Litoral de Tabasco Terrestre</v>
          </cell>
          <cell r="E985">
            <v>2059</v>
          </cell>
          <cell r="F985">
            <v>1.558E-2</v>
          </cell>
          <cell r="G985">
            <v>9.0240000000000001E-2</v>
          </cell>
          <cell r="H985">
            <v>9.0240000000000001E-2</v>
          </cell>
          <cell r="I985">
            <v>0</v>
          </cell>
          <cell r="J985">
            <v>1.1420000000000001E-2</v>
          </cell>
        </row>
        <row r="986">
          <cell r="A986">
            <v>612011</v>
          </cell>
          <cell r="B986">
            <v>61</v>
          </cell>
          <cell r="C986">
            <v>119</v>
          </cell>
          <cell r="D986" t="str">
            <v>Exploración Malpaso</v>
          </cell>
          <cell r="E986">
            <v>2011</v>
          </cell>
          <cell r="F986">
            <v>0</v>
          </cell>
          <cell r="G986">
            <v>0</v>
          </cell>
          <cell r="H986">
            <v>0</v>
          </cell>
          <cell r="I986">
            <v>0</v>
          </cell>
          <cell r="J986">
            <v>0</v>
          </cell>
        </row>
        <row r="987">
          <cell r="A987">
            <v>612012</v>
          </cell>
          <cell r="B987">
            <v>61</v>
          </cell>
          <cell r="C987">
            <v>119</v>
          </cell>
          <cell r="D987" t="str">
            <v>Exploración Malpaso</v>
          </cell>
          <cell r="E987">
            <v>2012</v>
          </cell>
          <cell r="F987">
            <v>0</v>
          </cell>
          <cell r="G987">
            <v>0</v>
          </cell>
          <cell r="H987">
            <v>0</v>
          </cell>
          <cell r="I987">
            <v>0</v>
          </cell>
          <cell r="J987">
            <v>0</v>
          </cell>
        </row>
        <row r="988">
          <cell r="A988">
            <v>612013</v>
          </cell>
          <cell r="B988">
            <v>61</v>
          </cell>
          <cell r="C988">
            <v>119</v>
          </cell>
          <cell r="D988" t="str">
            <v>Exploración Malpaso</v>
          </cell>
          <cell r="E988">
            <v>2013</v>
          </cell>
          <cell r="F988">
            <v>0</v>
          </cell>
          <cell r="G988">
            <v>0</v>
          </cell>
          <cell r="H988">
            <v>0</v>
          </cell>
          <cell r="I988">
            <v>0</v>
          </cell>
          <cell r="J988">
            <v>0</v>
          </cell>
        </row>
        <row r="989">
          <cell r="A989">
            <v>612014</v>
          </cell>
          <cell r="B989">
            <v>61</v>
          </cell>
          <cell r="C989">
            <v>119</v>
          </cell>
          <cell r="D989" t="str">
            <v>Exploración Malpaso</v>
          </cell>
          <cell r="E989">
            <v>2014</v>
          </cell>
          <cell r="F989">
            <v>2.9457100000000001</v>
          </cell>
          <cell r="G989">
            <v>12.673169999999999</v>
          </cell>
          <cell r="H989">
            <v>12.673169999999999</v>
          </cell>
          <cell r="I989">
            <v>0</v>
          </cell>
          <cell r="J989">
            <v>1.2758700000000001</v>
          </cell>
        </row>
        <row r="990">
          <cell r="A990">
            <v>612015</v>
          </cell>
          <cell r="B990">
            <v>61</v>
          </cell>
          <cell r="C990">
            <v>119</v>
          </cell>
          <cell r="D990" t="str">
            <v>Exploración Malpaso</v>
          </cell>
          <cell r="E990">
            <v>2015</v>
          </cell>
          <cell r="F990">
            <v>7.52996</v>
          </cell>
          <cell r="G990">
            <v>42.365180000000002</v>
          </cell>
          <cell r="H990">
            <v>42.365180000000002</v>
          </cell>
          <cell r="I990">
            <v>0</v>
          </cell>
          <cell r="J990">
            <v>4.9895700000000005</v>
          </cell>
        </row>
        <row r="991">
          <cell r="A991">
            <v>612016</v>
          </cell>
          <cell r="B991">
            <v>61</v>
          </cell>
          <cell r="C991">
            <v>119</v>
          </cell>
          <cell r="D991" t="str">
            <v>Exploración Malpaso</v>
          </cell>
          <cell r="E991">
            <v>2016</v>
          </cell>
          <cell r="F991">
            <v>10.75671</v>
          </cell>
          <cell r="G991">
            <v>57.55847</v>
          </cell>
          <cell r="H991">
            <v>57.55847</v>
          </cell>
          <cell r="I991">
            <v>0</v>
          </cell>
          <cell r="J991">
            <v>6.8296799999999998</v>
          </cell>
        </row>
        <row r="992">
          <cell r="A992">
            <v>612017</v>
          </cell>
          <cell r="B992">
            <v>61</v>
          </cell>
          <cell r="C992">
            <v>119</v>
          </cell>
          <cell r="D992" t="str">
            <v>Exploración Malpaso</v>
          </cell>
          <cell r="E992">
            <v>2017</v>
          </cell>
          <cell r="F992">
            <v>15.596689999999999</v>
          </cell>
          <cell r="G992">
            <v>86.797740000000019</v>
          </cell>
          <cell r="H992">
            <v>86.797740000000019</v>
          </cell>
          <cell r="I992">
            <v>0</v>
          </cell>
          <cell r="J992">
            <v>10.408669999999999</v>
          </cell>
        </row>
        <row r="993">
          <cell r="A993">
            <v>612018</v>
          </cell>
          <cell r="B993">
            <v>61</v>
          </cell>
          <cell r="C993">
            <v>119</v>
          </cell>
          <cell r="D993" t="str">
            <v>Exploración Malpaso</v>
          </cell>
          <cell r="E993">
            <v>2018</v>
          </cell>
          <cell r="F993">
            <v>21.690810000000003</v>
          </cell>
          <cell r="G993">
            <v>123.11122</v>
          </cell>
          <cell r="H993">
            <v>123.11122</v>
          </cell>
          <cell r="I993">
            <v>0</v>
          </cell>
          <cell r="J993">
            <v>14.694850000000001</v>
          </cell>
        </row>
        <row r="994">
          <cell r="A994">
            <v>612019</v>
          </cell>
          <cell r="B994">
            <v>61</v>
          </cell>
          <cell r="C994">
            <v>119</v>
          </cell>
          <cell r="D994" t="str">
            <v>Exploración Malpaso</v>
          </cell>
          <cell r="E994">
            <v>2019</v>
          </cell>
          <cell r="F994">
            <v>24.024549999999998</v>
          </cell>
          <cell r="G994">
            <v>146.05393000000001</v>
          </cell>
          <cell r="H994">
            <v>146.05393000000001</v>
          </cell>
          <cell r="I994">
            <v>0</v>
          </cell>
          <cell r="J994">
            <v>17.587000000000003</v>
          </cell>
        </row>
        <row r="995">
          <cell r="A995">
            <v>612020</v>
          </cell>
          <cell r="B995">
            <v>61</v>
          </cell>
          <cell r="C995">
            <v>119</v>
          </cell>
          <cell r="D995" t="str">
            <v>Exploración Malpaso</v>
          </cell>
          <cell r="E995">
            <v>2020</v>
          </cell>
          <cell r="F995">
            <v>27.552350000000001</v>
          </cell>
          <cell r="G995">
            <v>161.24295000000001</v>
          </cell>
          <cell r="H995">
            <v>161.24295000000001</v>
          </cell>
          <cell r="I995">
            <v>0</v>
          </cell>
          <cell r="J995">
            <v>19.2288</v>
          </cell>
        </row>
        <row r="996">
          <cell r="A996">
            <v>612021</v>
          </cell>
          <cell r="B996">
            <v>61</v>
          </cell>
          <cell r="C996">
            <v>119</v>
          </cell>
          <cell r="D996" t="str">
            <v>Exploración Malpaso</v>
          </cell>
          <cell r="E996">
            <v>2021</v>
          </cell>
          <cell r="F996">
            <v>30.589930000000003</v>
          </cell>
          <cell r="G996">
            <v>160.43078</v>
          </cell>
          <cell r="H996">
            <v>160.43078</v>
          </cell>
          <cell r="I996">
            <v>0</v>
          </cell>
          <cell r="J996">
            <v>18.689170000000001</v>
          </cell>
        </row>
        <row r="997">
          <cell r="A997">
            <v>612022</v>
          </cell>
          <cell r="B997">
            <v>61</v>
          </cell>
          <cell r="C997">
            <v>119</v>
          </cell>
          <cell r="D997" t="str">
            <v>Exploración Malpaso</v>
          </cell>
          <cell r="E997">
            <v>2022</v>
          </cell>
          <cell r="F997">
            <v>36.263379999999998</v>
          </cell>
          <cell r="G997">
            <v>170.80065999999999</v>
          </cell>
          <cell r="H997">
            <v>170.80065999999999</v>
          </cell>
          <cell r="I997">
            <v>0</v>
          </cell>
          <cell r="J997">
            <v>18.779199999999999</v>
          </cell>
        </row>
        <row r="998">
          <cell r="A998">
            <v>612023</v>
          </cell>
          <cell r="B998">
            <v>61</v>
          </cell>
          <cell r="C998">
            <v>119</v>
          </cell>
          <cell r="D998" t="str">
            <v>Exploración Malpaso</v>
          </cell>
          <cell r="E998">
            <v>2023</v>
          </cell>
          <cell r="F998">
            <v>45.390830000000008</v>
          </cell>
          <cell r="G998">
            <v>186.31328999999997</v>
          </cell>
          <cell r="H998">
            <v>186.31328999999997</v>
          </cell>
          <cell r="I998">
            <v>0</v>
          </cell>
          <cell r="J998">
            <v>19.370850000000001</v>
          </cell>
        </row>
        <row r="999">
          <cell r="A999">
            <v>612024</v>
          </cell>
          <cell r="B999">
            <v>61</v>
          </cell>
          <cell r="C999">
            <v>119</v>
          </cell>
          <cell r="D999" t="str">
            <v>Exploración Malpaso</v>
          </cell>
          <cell r="E999">
            <v>2024</v>
          </cell>
          <cell r="F999">
            <v>48.59199000000001</v>
          </cell>
          <cell r="G999">
            <v>190.05804000000001</v>
          </cell>
          <cell r="H999">
            <v>190.05804000000001</v>
          </cell>
          <cell r="I999">
            <v>0</v>
          </cell>
          <cell r="J999">
            <v>19.711319999999997</v>
          </cell>
        </row>
        <row r="1000">
          <cell r="A1000">
            <v>612025</v>
          </cell>
          <cell r="B1000">
            <v>61</v>
          </cell>
          <cell r="C1000">
            <v>119</v>
          </cell>
          <cell r="D1000" t="str">
            <v>Exploración Malpaso</v>
          </cell>
          <cell r="E1000">
            <v>2025</v>
          </cell>
          <cell r="F1000">
            <v>48.032439999999994</v>
          </cell>
          <cell r="G1000">
            <v>195.21142</v>
          </cell>
          <cell r="H1000">
            <v>195.21142</v>
          </cell>
          <cell r="I1000">
            <v>0</v>
          </cell>
          <cell r="J1000">
            <v>20.364799999999999</v>
          </cell>
        </row>
        <row r="1001">
          <cell r="A1001">
            <v>612026</v>
          </cell>
          <cell r="B1001">
            <v>61</v>
          </cell>
          <cell r="C1001">
            <v>119</v>
          </cell>
          <cell r="D1001" t="str">
            <v>Exploración Malpaso</v>
          </cell>
          <cell r="E1001">
            <v>2026</v>
          </cell>
          <cell r="F1001">
            <v>52.754980000000003</v>
          </cell>
          <cell r="G1001">
            <v>201.21885999999998</v>
          </cell>
          <cell r="H1001">
            <v>201.21885999999998</v>
          </cell>
          <cell r="I1001">
            <v>0</v>
          </cell>
          <cell r="J1001">
            <v>19.83764</v>
          </cell>
        </row>
        <row r="1002">
          <cell r="A1002">
            <v>612027</v>
          </cell>
          <cell r="B1002">
            <v>61</v>
          </cell>
          <cell r="C1002">
            <v>119</v>
          </cell>
          <cell r="D1002" t="str">
            <v>Exploración Malpaso</v>
          </cell>
          <cell r="E1002">
            <v>2027</v>
          </cell>
          <cell r="F1002">
            <v>57.604240000000011</v>
          </cell>
          <cell r="G1002">
            <v>202.37242000000001</v>
          </cell>
          <cell r="H1002">
            <v>202.37242000000001</v>
          </cell>
          <cell r="I1002">
            <v>0</v>
          </cell>
          <cell r="J1002">
            <v>19.20232</v>
          </cell>
        </row>
        <row r="1003">
          <cell r="A1003">
            <v>612028</v>
          </cell>
          <cell r="B1003">
            <v>61</v>
          </cell>
          <cell r="C1003">
            <v>119</v>
          </cell>
          <cell r="D1003" t="str">
            <v>Exploración Malpaso</v>
          </cell>
          <cell r="E1003">
            <v>2028</v>
          </cell>
          <cell r="F1003">
            <v>59.92636000000001</v>
          </cell>
          <cell r="G1003">
            <v>199.58308000000002</v>
          </cell>
          <cell r="H1003">
            <v>199.58308000000002</v>
          </cell>
          <cell r="I1003">
            <v>0</v>
          </cell>
          <cell r="J1003">
            <v>18.744969999999999</v>
          </cell>
        </row>
        <row r="1004">
          <cell r="A1004">
            <v>612029</v>
          </cell>
          <cell r="B1004">
            <v>61</v>
          </cell>
          <cell r="C1004">
            <v>119</v>
          </cell>
          <cell r="D1004" t="str">
            <v>Exploración Malpaso</v>
          </cell>
          <cell r="E1004">
            <v>2029</v>
          </cell>
          <cell r="F1004">
            <v>62.133589999999991</v>
          </cell>
          <cell r="G1004">
            <v>194.40596000000002</v>
          </cell>
          <cell r="H1004">
            <v>194.40596000000002</v>
          </cell>
          <cell r="I1004">
            <v>0</v>
          </cell>
          <cell r="J1004">
            <v>17.741350000000001</v>
          </cell>
        </row>
        <row r="1005">
          <cell r="A1005">
            <v>612030</v>
          </cell>
          <cell r="B1005">
            <v>61</v>
          </cell>
          <cell r="C1005">
            <v>119</v>
          </cell>
          <cell r="D1005" t="str">
            <v>Exploración Malpaso</v>
          </cell>
          <cell r="E1005">
            <v>2030</v>
          </cell>
          <cell r="F1005">
            <v>64.383210000000005</v>
          </cell>
          <cell r="G1005">
            <v>188.67432000000002</v>
          </cell>
          <cell r="H1005">
            <v>188.67432000000002</v>
          </cell>
          <cell r="I1005">
            <v>0</v>
          </cell>
          <cell r="J1005">
            <v>16.464670000000002</v>
          </cell>
        </row>
        <row r="1006">
          <cell r="A1006">
            <v>612031</v>
          </cell>
          <cell r="B1006">
            <v>61</v>
          </cell>
          <cell r="C1006">
            <v>119</v>
          </cell>
          <cell r="D1006" t="str">
            <v>Exploración Malpaso</v>
          </cell>
          <cell r="E1006">
            <v>2031</v>
          </cell>
          <cell r="F1006">
            <v>64.382189999999994</v>
          </cell>
          <cell r="G1006">
            <v>180.511</v>
          </cell>
          <cell r="H1006">
            <v>180.511</v>
          </cell>
          <cell r="I1006">
            <v>0</v>
          </cell>
          <cell r="J1006">
            <v>15.37032</v>
          </cell>
        </row>
        <row r="1007">
          <cell r="A1007">
            <v>612032</v>
          </cell>
          <cell r="B1007">
            <v>61</v>
          </cell>
          <cell r="C1007">
            <v>119</v>
          </cell>
          <cell r="D1007" t="str">
            <v>Exploración Malpaso</v>
          </cell>
          <cell r="E1007">
            <v>2032</v>
          </cell>
          <cell r="F1007">
            <v>68.840919999999997</v>
          </cell>
          <cell r="G1007">
            <v>186.35568000000001</v>
          </cell>
          <cell r="H1007">
            <v>186.35568000000001</v>
          </cell>
          <cell r="I1007">
            <v>0</v>
          </cell>
          <cell r="J1007">
            <v>15.235749999999999</v>
          </cell>
        </row>
        <row r="1008">
          <cell r="A1008">
            <v>612033</v>
          </cell>
          <cell r="B1008">
            <v>61</v>
          </cell>
          <cell r="C1008">
            <v>119</v>
          </cell>
          <cell r="D1008" t="str">
            <v>Exploración Malpaso</v>
          </cell>
          <cell r="E1008">
            <v>2033</v>
          </cell>
          <cell r="F1008">
            <v>62.261609999999997</v>
          </cell>
          <cell r="G1008">
            <v>166.56868999999998</v>
          </cell>
          <cell r="H1008">
            <v>166.56868999999998</v>
          </cell>
          <cell r="I1008">
            <v>0</v>
          </cell>
          <cell r="J1008">
            <v>13.569630000000002</v>
          </cell>
        </row>
        <row r="1009">
          <cell r="A1009">
            <v>612034</v>
          </cell>
          <cell r="B1009">
            <v>61</v>
          </cell>
          <cell r="C1009">
            <v>119</v>
          </cell>
          <cell r="D1009" t="str">
            <v>Exploración Malpaso</v>
          </cell>
          <cell r="E1009">
            <v>2034</v>
          </cell>
          <cell r="F1009">
            <v>53.700189999999999</v>
          </cell>
          <cell r="G1009">
            <v>145.06654</v>
          </cell>
          <cell r="H1009">
            <v>145.06654</v>
          </cell>
          <cell r="I1009">
            <v>0</v>
          </cell>
          <cell r="J1009">
            <v>12.027810000000001</v>
          </cell>
        </row>
        <row r="1010">
          <cell r="A1010">
            <v>612035</v>
          </cell>
          <cell r="B1010">
            <v>61</v>
          </cell>
          <cell r="C1010">
            <v>119</v>
          </cell>
          <cell r="D1010" t="str">
            <v>Exploración Malpaso</v>
          </cell>
          <cell r="E1010">
            <v>2035</v>
          </cell>
          <cell r="F1010">
            <v>46.115589999999997</v>
          </cell>
          <cell r="G1010">
            <v>124.96029</v>
          </cell>
          <cell r="H1010">
            <v>124.96029</v>
          </cell>
          <cell r="I1010">
            <v>0</v>
          </cell>
          <cell r="J1010">
            <v>10.507849999999999</v>
          </cell>
        </row>
        <row r="1011">
          <cell r="A1011">
            <v>612036</v>
          </cell>
          <cell r="B1011">
            <v>61</v>
          </cell>
          <cell r="C1011">
            <v>119</v>
          </cell>
          <cell r="D1011" t="str">
            <v>Exploración Malpaso</v>
          </cell>
          <cell r="E1011">
            <v>2036</v>
          </cell>
          <cell r="F1011">
            <v>40.679699999999997</v>
          </cell>
          <cell r="G1011">
            <v>109.00112</v>
          </cell>
          <cell r="H1011">
            <v>109.00112</v>
          </cell>
          <cell r="I1011">
            <v>0</v>
          </cell>
          <cell r="J1011">
            <v>9.1812900000000006</v>
          </cell>
        </row>
        <row r="1012">
          <cell r="A1012">
            <v>612037</v>
          </cell>
          <cell r="B1012">
            <v>61</v>
          </cell>
          <cell r="C1012">
            <v>119</v>
          </cell>
          <cell r="D1012" t="str">
            <v>Exploración Malpaso</v>
          </cell>
          <cell r="E1012">
            <v>2037</v>
          </cell>
          <cell r="F1012">
            <v>35.483910000000002</v>
          </cell>
          <cell r="G1012">
            <v>94.744979999999998</v>
          </cell>
          <cell r="H1012">
            <v>94.744979999999998</v>
          </cell>
          <cell r="I1012">
            <v>0</v>
          </cell>
          <cell r="J1012">
            <v>8.0642899999999997</v>
          </cell>
        </row>
        <row r="1013">
          <cell r="A1013">
            <v>612038</v>
          </cell>
          <cell r="B1013">
            <v>61</v>
          </cell>
          <cell r="C1013">
            <v>119</v>
          </cell>
          <cell r="D1013" t="str">
            <v>Exploración Malpaso</v>
          </cell>
          <cell r="E1013">
            <v>2038</v>
          </cell>
          <cell r="F1013">
            <v>30.870420000000003</v>
          </cell>
          <cell r="G1013">
            <v>82.458780000000019</v>
          </cell>
          <cell r="H1013">
            <v>82.458780000000019</v>
          </cell>
          <cell r="I1013">
            <v>0</v>
          </cell>
          <cell r="J1013">
            <v>7.0995600000000012</v>
          </cell>
        </row>
        <row r="1014">
          <cell r="A1014">
            <v>612039</v>
          </cell>
          <cell r="B1014">
            <v>61</v>
          </cell>
          <cell r="C1014">
            <v>119</v>
          </cell>
          <cell r="D1014" t="str">
            <v>Exploración Malpaso</v>
          </cell>
          <cell r="E1014">
            <v>2039</v>
          </cell>
          <cell r="F1014">
            <v>27.197780000000002</v>
          </cell>
          <cell r="G1014">
            <v>72.087300000000013</v>
          </cell>
          <cell r="H1014">
            <v>72.087300000000013</v>
          </cell>
          <cell r="I1014">
            <v>0</v>
          </cell>
          <cell r="J1014">
            <v>6.2437999999999994</v>
          </cell>
        </row>
        <row r="1015">
          <cell r="A1015">
            <v>612040</v>
          </cell>
          <cell r="B1015">
            <v>61</v>
          </cell>
          <cell r="C1015">
            <v>119</v>
          </cell>
          <cell r="D1015" t="str">
            <v>Exploración Malpaso</v>
          </cell>
          <cell r="E1015">
            <v>2040</v>
          </cell>
          <cell r="F1015">
            <v>24.018240000000002</v>
          </cell>
          <cell r="G1015">
            <v>63.151349999999994</v>
          </cell>
          <cell r="H1015">
            <v>63.151349999999994</v>
          </cell>
          <cell r="I1015">
            <v>0</v>
          </cell>
          <cell r="J1015">
            <v>5.4921599999999993</v>
          </cell>
        </row>
        <row r="1016">
          <cell r="A1016">
            <v>612041</v>
          </cell>
          <cell r="B1016">
            <v>61</v>
          </cell>
          <cell r="C1016">
            <v>119</v>
          </cell>
          <cell r="D1016" t="str">
            <v>Exploración Malpaso</v>
          </cell>
          <cell r="E1016">
            <v>2041</v>
          </cell>
          <cell r="F1016">
            <v>21.163689999999995</v>
          </cell>
          <cell r="G1016">
            <v>55.259359999999994</v>
          </cell>
          <cell r="H1016">
            <v>55.259359999999994</v>
          </cell>
          <cell r="I1016">
            <v>0</v>
          </cell>
          <cell r="J1016">
            <v>4.8452700000000002</v>
          </cell>
        </row>
        <row r="1017">
          <cell r="A1017">
            <v>612042</v>
          </cell>
          <cell r="B1017">
            <v>61</v>
          </cell>
          <cell r="C1017">
            <v>119</v>
          </cell>
          <cell r="D1017" t="str">
            <v>Exploración Malpaso</v>
          </cell>
          <cell r="E1017">
            <v>2042</v>
          </cell>
          <cell r="F1017">
            <v>18.766680000000001</v>
          </cell>
          <cell r="G1017">
            <v>48.621159999999996</v>
          </cell>
          <cell r="H1017">
            <v>48.621159999999996</v>
          </cell>
          <cell r="I1017">
            <v>0</v>
          </cell>
          <cell r="J1017">
            <v>4.2965799999999996</v>
          </cell>
        </row>
        <row r="1018">
          <cell r="A1018">
            <v>612043</v>
          </cell>
          <cell r="B1018">
            <v>61</v>
          </cell>
          <cell r="C1018">
            <v>119</v>
          </cell>
          <cell r="D1018" t="str">
            <v>Exploración Malpaso</v>
          </cell>
          <cell r="E1018">
            <v>2043</v>
          </cell>
          <cell r="F1018">
            <v>16.619719999999997</v>
          </cell>
          <cell r="G1018">
            <v>42.851959999999998</v>
          </cell>
          <cell r="H1018">
            <v>42.851959999999998</v>
          </cell>
          <cell r="I1018">
            <v>0</v>
          </cell>
          <cell r="J1018">
            <v>3.8197900000000002</v>
          </cell>
        </row>
        <row r="1019">
          <cell r="A1019">
            <v>612044</v>
          </cell>
          <cell r="B1019">
            <v>61</v>
          </cell>
          <cell r="C1019">
            <v>119</v>
          </cell>
          <cell r="D1019" t="str">
            <v>Exploración Malpaso</v>
          </cell>
          <cell r="E1019">
            <v>2044</v>
          </cell>
          <cell r="F1019">
            <v>14.677879999999998</v>
          </cell>
          <cell r="G1019">
            <v>37.552379999999999</v>
          </cell>
          <cell r="H1019">
            <v>37.552379999999999</v>
          </cell>
          <cell r="I1019">
            <v>0</v>
          </cell>
          <cell r="J1019">
            <v>3.3740400000000004</v>
          </cell>
        </row>
        <row r="1020">
          <cell r="A1020">
            <v>612045</v>
          </cell>
          <cell r="B1020">
            <v>61</v>
          </cell>
          <cell r="C1020">
            <v>119</v>
          </cell>
          <cell r="D1020" t="str">
            <v>Exploración Malpaso</v>
          </cell>
          <cell r="E1020">
            <v>2045</v>
          </cell>
          <cell r="F1020">
            <v>13.03726</v>
          </cell>
          <cell r="G1020">
            <v>33.197110000000002</v>
          </cell>
          <cell r="H1020">
            <v>33.197110000000002</v>
          </cell>
          <cell r="I1020">
            <v>0</v>
          </cell>
          <cell r="J1020">
            <v>3.0051100000000002</v>
          </cell>
        </row>
        <row r="1021">
          <cell r="A1021">
            <v>612046</v>
          </cell>
          <cell r="B1021">
            <v>61</v>
          </cell>
          <cell r="C1021">
            <v>119</v>
          </cell>
          <cell r="D1021" t="str">
            <v>Exploración Malpaso</v>
          </cell>
          <cell r="E1021">
            <v>2046</v>
          </cell>
          <cell r="F1021">
            <v>11.62387</v>
          </cell>
          <cell r="G1021">
            <v>29.396550000000005</v>
          </cell>
          <cell r="H1021">
            <v>29.396550000000005</v>
          </cell>
          <cell r="I1021">
            <v>0</v>
          </cell>
          <cell r="J1021">
            <v>2.6800700000000002</v>
          </cell>
        </row>
        <row r="1022">
          <cell r="A1022">
            <v>612047</v>
          </cell>
          <cell r="B1022">
            <v>61</v>
          </cell>
          <cell r="C1022">
            <v>119</v>
          </cell>
          <cell r="D1022" t="str">
            <v>Exploración Malpaso</v>
          </cell>
          <cell r="E1022">
            <v>2047</v>
          </cell>
          <cell r="F1022">
            <v>10.379849999999999</v>
          </cell>
          <cell r="G1022">
            <v>26.099339999999994</v>
          </cell>
          <cell r="H1022">
            <v>26.099339999999994</v>
          </cell>
          <cell r="I1022">
            <v>0</v>
          </cell>
          <cell r="J1022">
            <v>2.3994999999999997</v>
          </cell>
        </row>
        <row r="1023">
          <cell r="A1023">
            <v>612048</v>
          </cell>
          <cell r="B1023">
            <v>61</v>
          </cell>
          <cell r="C1023">
            <v>119</v>
          </cell>
          <cell r="D1023" t="str">
            <v>Exploración Malpaso</v>
          </cell>
          <cell r="E1023">
            <v>2048</v>
          </cell>
          <cell r="F1023">
            <v>9.2688799999999993</v>
          </cell>
          <cell r="G1023">
            <v>23.178120000000003</v>
          </cell>
          <cell r="H1023">
            <v>23.178120000000003</v>
          </cell>
          <cell r="I1023">
            <v>0</v>
          </cell>
          <cell r="J1023">
            <v>2.1516499999999996</v>
          </cell>
        </row>
        <row r="1024">
          <cell r="A1024">
            <v>612049</v>
          </cell>
          <cell r="B1024">
            <v>61</v>
          </cell>
          <cell r="C1024">
            <v>119</v>
          </cell>
          <cell r="D1024" t="str">
            <v>Exploración Malpaso</v>
          </cell>
          <cell r="E1024">
            <v>2049</v>
          </cell>
          <cell r="F1024">
            <v>8.3083200000000001</v>
          </cell>
          <cell r="G1024">
            <v>20.605080000000001</v>
          </cell>
          <cell r="H1024">
            <v>20.605080000000001</v>
          </cell>
          <cell r="I1024">
            <v>0</v>
          </cell>
          <cell r="J1024">
            <v>1.92377</v>
          </cell>
        </row>
        <row r="1025">
          <cell r="A1025">
            <v>612050</v>
          </cell>
          <cell r="B1025">
            <v>61</v>
          </cell>
          <cell r="C1025">
            <v>119</v>
          </cell>
          <cell r="D1025" t="str">
            <v>Exploración Malpaso</v>
          </cell>
          <cell r="E1025">
            <v>2050</v>
          </cell>
          <cell r="F1025">
            <v>7.4865399999999998</v>
          </cell>
          <cell r="G1025">
            <v>18.456479999999999</v>
          </cell>
          <cell r="H1025">
            <v>18.456479999999999</v>
          </cell>
          <cell r="I1025">
            <v>0</v>
          </cell>
          <cell r="J1025">
            <v>1.7312600000000002</v>
          </cell>
        </row>
        <row r="1026">
          <cell r="A1026">
            <v>612051</v>
          </cell>
          <cell r="B1026">
            <v>61</v>
          </cell>
          <cell r="C1026">
            <v>119</v>
          </cell>
          <cell r="D1026" t="str">
            <v>Exploración Malpaso</v>
          </cell>
          <cell r="E1026">
            <v>2051</v>
          </cell>
          <cell r="F1026">
            <v>6.7736100000000006</v>
          </cell>
          <cell r="G1026">
            <v>16.566970000000001</v>
          </cell>
          <cell r="H1026">
            <v>16.566970000000001</v>
          </cell>
          <cell r="I1026">
            <v>0</v>
          </cell>
          <cell r="J1026">
            <v>1.55959</v>
          </cell>
        </row>
        <row r="1027">
          <cell r="A1027">
            <v>612052</v>
          </cell>
          <cell r="B1027">
            <v>61</v>
          </cell>
          <cell r="C1027">
            <v>119</v>
          </cell>
          <cell r="D1027" t="str">
            <v>Exploración Malpaso</v>
          </cell>
          <cell r="E1027">
            <v>2052</v>
          </cell>
          <cell r="F1027">
            <v>6.1242200000000002</v>
          </cell>
          <cell r="G1027">
            <v>14.898400000000001</v>
          </cell>
          <cell r="H1027">
            <v>14.898400000000001</v>
          </cell>
          <cell r="I1027">
            <v>0</v>
          </cell>
          <cell r="J1027">
            <v>1.4079200000000001</v>
          </cell>
        </row>
        <row r="1028">
          <cell r="A1028">
            <v>612053</v>
          </cell>
          <cell r="B1028">
            <v>61</v>
          </cell>
          <cell r="C1028">
            <v>119</v>
          </cell>
          <cell r="D1028" t="str">
            <v>Exploración Malpaso</v>
          </cell>
          <cell r="E1028">
            <v>2053</v>
          </cell>
          <cell r="F1028">
            <v>5.5350399999999995</v>
          </cell>
          <cell r="G1028">
            <v>13.451360000000001</v>
          </cell>
          <cell r="H1028">
            <v>13.451360000000001</v>
          </cell>
          <cell r="I1028">
            <v>0</v>
          </cell>
          <cell r="J1028">
            <v>1.2790999999999999</v>
          </cell>
        </row>
        <row r="1029">
          <cell r="A1029">
            <v>612054</v>
          </cell>
          <cell r="B1029">
            <v>61</v>
          </cell>
          <cell r="C1029">
            <v>119</v>
          </cell>
          <cell r="D1029" t="str">
            <v>Exploración Malpaso</v>
          </cell>
          <cell r="E1029">
            <v>2054</v>
          </cell>
          <cell r="F1029">
            <v>4.9929499999999996</v>
          </cell>
          <cell r="G1029">
            <v>12.11492</v>
          </cell>
          <cell r="H1029">
            <v>12.11492</v>
          </cell>
          <cell r="I1029">
            <v>0</v>
          </cell>
          <cell r="J1029">
            <v>1.1607000000000001</v>
          </cell>
        </row>
        <row r="1030">
          <cell r="A1030">
            <v>612055</v>
          </cell>
          <cell r="B1030">
            <v>61</v>
          </cell>
          <cell r="C1030">
            <v>119</v>
          </cell>
          <cell r="D1030" t="str">
            <v>Exploración Malpaso</v>
          </cell>
          <cell r="E1030">
            <v>2055</v>
          </cell>
          <cell r="F1030">
            <v>4.4556699999999996</v>
          </cell>
          <cell r="G1030">
            <v>10.82536</v>
          </cell>
          <cell r="H1030">
            <v>10.82536</v>
          </cell>
          <cell r="I1030">
            <v>0</v>
          </cell>
          <cell r="J1030">
            <v>1.0435999999999999</v>
          </cell>
        </row>
        <row r="1031">
          <cell r="A1031">
            <v>612056</v>
          </cell>
          <cell r="B1031">
            <v>61</v>
          </cell>
          <cell r="C1031">
            <v>119</v>
          </cell>
          <cell r="D1031" t="str">
            <v>Exploración Malpaso</v>
          </cell>
          <cell r="E1031">
            <v>2056</v>
          </cell>
          <cell r="F1031">
            <v>3.91195</v>
          </cell>
          <cell r="G1031">
            <v>9.5429699999999986</v>
          </cell>
          <cell r="H1031">
            <v>9.5429699999999986</v>
          </cell>
          <cell r="I1031">
            <v>0</v>
          </cell>
          <cell r="J1031">
            <v>0.92034000000000005</v>
          </cell>
        </row>
        <row r="1032">
          <cell r="A1032">
            <v>612057</v>
          </cell>
          <cell r="B1032">
            <v>61</v>
          </cell>
          <cell r="C1032">
            <v>119</v>
          </cell>
          <cell r="D1032" t="str">
            <v>Exploración Malpaso</v>
          </cell>
          <cell r="E1032">
            <v>2057</v>
          </cell>
          <cell r="F1032">
            <v>3.3136299999999999</v>
          </cell>
          <cell r="G1032">
            <v>8.2404600000000006</v>
          </cell>
          <cell r="H1032">
            <v>8.2404600000000006</v>
          </cell>
          <cell r="I1032">
            <v>0</v>
          </cell>
          <cell r="J1032">
            <v>0.79249000000000003</v>
          </cell>
        </row>
        <row r="1033">
          <cell r="A1033">
            <v>612058</v>
          </cell>
          <cell r="B1033">
            <v>61</v>
          </cell>
          <cell r="C1033">
            <v>119</v>
          </cell>
          <cell r="D1033" t="str">
            <v>Exploración Malpaso</v>
          </cell>
          <cell r="E1033">
            <v>2058</v>
          </cell>
          <cell r="F1033">
            <v>2.6510099999999999</v>
          </cell>
          <cell r="G1033">
            <v>6.8174799999999998</v>
          </cell>
          <cell r="H1033">
            <v>6.8174799999999998</v>
          </cell>
          <cell r="I1033">
            <v>0</v>
          </cell>
          <cell r="J1033">
            <v>0.6513500000000001</v>
          </cell>
        </row>
        <row r="1034">
          <cell r="A1034">
            <v>612059</v>
          </cell>
          <cell r="B1034">
            <v>61</v>
          </cell>
          <cell r="C1034">
            <v>119</v>
          </cell>
          <cell r="D1034" t="str">
            <v>Exploración Malpaso</v>
          </cell>
          <cell r="E1034">
            <v>2059</v>
          </cell>
          <cell r="F1034">
            <v>1.7086999999999999</v>
          </cell>
          <cell r="G1034">
            <v>4.6589400000000003</v>
          </cell>
          <cell r="H1034">
            <v>4.6589400000000003</v>
          </cell>
          <cell r="I1034">
            <v>0</v>
          </cell>
          <cell r="J1034">
            <v>0.43589999999999995</v>
          </cell>
        </row>
        <row r="1035">
          <cell r="A1035">
            <v>612060</v>
          </cell>
          <cell r="B1035">
            <v>61</v>
          </cell>
          <cell r="C1035">
            <v>119</v>
          </cell>
          <cell r="D1035" t="str">
            <v>Exploración Malpaso</v>
          </cell>
          <cell r="E1035">
            <v>2060</v>
          </cell>
          <cell r="F1035">
            <v>0</v>
          </cell>
          <cell r="G1035">
            <v>0</v>
          </cell>
          <cell r="H1035">
            <v>0</v>
          </cell>
          <cell r="I1035">
            <v>0</v>
          </cell>
          <cell r="J1035">
            <v>0</v>
          </cell>
        </row>
        <row r="1036">
          <cell r="A1036">
            <v>622011</v>
          </cell>
          <cell r="B1036">
            <v>62</v>
          </cell>
          <cell r="C1036">
            <v>123</v>
          </cell>
          <cell r="D1036" t="str">
            <v>Exploración Evaluación del Potencial Papaloapan B</v>
          </cell>
          <cell r="E1036">
            <v>2011</v>
          </cell>
          <cell r="F1036">
            <v>0</v>
          </cell>
          <cell r="G1036">
            <v>0</v>
          </cell>
          <cell r="H1036">
            <v>0</v>
          </cell>
          <cell r="I1036">
            <v>0</v>
          </cell>
          <cell r="J1036">
            <v>0</v>
          </cell>
        </row>
        <row r="1037">
          <cell r="A1037">
            <v>622012</v>
          </cell>
          <cell r="B1037">
            <v>62</v>
          </cell>
          <cell r="C1037">
            <v>123</v>
          </cell>
          <cell r="D1037" t="str">
            <v>Exploración Evaluación del Potencial Papaloapan B</v>
          </cell>
          <cell r="E1037">
            <v>2012</v>
          </cell>
          <cell r="F1037">
            <v>0</v>
          </cell>
          <cell r="G1037">
            <v>38.895600000000002</v>
          </cell>
          <cell r="H1037">
            <v>0</v>
          </cell>
          <cell r="I1037">
            <v>38.895600000000002</v>
          </cell>
          <cell r="J1037">
            <v>0</v>
          </cell>
        </row>
        <row r="1038">
          <cell r="A1038">
            <v>622013</v>
          </cell>
          <cell r="B1038">
            <v>62</v>
          </cell>
          <cell r="C1038">
            <v>123</v>
          </cell>
          <cell r="D1038" t="str">
            <v>Exploración Evaluación del Potencial Papaloapan B</v>
          </cell>
          <cell r="E1038">
            <v>2013</v>
          </cell>
          <cell r="F1038">
            <v>0</v>
          </cell>
          <cell r="G1038">
            <v>44.230400000000003</v>
          </cell>
          <cell r="H1038">
            <v>0</v>
          </cell>
          <cell r="I1038">
            <v>44.230400000000003</v>
          </cell>
          <cell r="J1038">
            <v>0</v>
          </cell>
        </row>
        <row r="1039">
          <cell r="A1039">
            <v>622014</v>
          </cell>
          <cell r="B1039">
            <v>62</v>
          </cell>
          <cell r="C1039">
            <v>123</v>
          </cell>
          <cell r="D1039" t="str">
            <v>Exploración Evaluación del Potencial Papaloapan B</v>
          </cell>
          <cell r="E1039">
            <v>2014</v>
          </cell>
          <cell r="F1039">
            <v>0</v>
          </cell>
          <cell r="G1039">
            <v>46.550400000000003</v>
          </cell>
          <cell r="H1039">
            <v>0</v>
          </cell>
          <cell r="I1039">
            <v>46.550400000000003</v>
          </cell>
          <cell r="J1039">
            <v>0</v>
          </cell>
        </row>
        <row r="1040">
          <cell r="A1040">
            <v>622015</v>
          </cell>
          <cell r="B1040">
            <v>62</v>
          </cell>
          <cell r="C1040">
            <v>123</v>
          </cell>
          <cell r="D1040" t="str">
            <v>Exploración Evaluación del Potencial Papaloapan B</v>
          </cell>
          <cell r="E1040">
            <v>2015</v>
          </cell>
          <cell r="F1040">
            <v>0</v>
          </cell>
          <cell r="G1040">
            <v>38.569699999999997</v>
          </cell>
          <cell r="H1040">
            <v>0</v>
          </cell>
          <cell r="I1040">
            <v>38.569699999999997</v>
          </cell>
          <cell r="J1040">
            <v>0</v>
          </cell>
        </row>
        <row r="1041">
          <cell r="A1041">
            <v>622016</v>
          </cell>
          <cell r="B1041">
            <v>62</v>
          </cell>
          <cell r="C1041">
            <v>123</v>
          </cell>
          <cell r="D1041" t="str">
            <v>Exploración Evaluación del Potencial Papaloapan B</v>
          </cell>
          <cell r="E1041">
            <v>2016</v>
          </cell>
          <cell r="F1041">
            <v>0</v>
          </cell>
          <cell r="G1041">
            <v>31.1877</v>
          </cell>
          <cell r="H1041">
            <v>0</v>
          </cell>
          <cell r="I1041">
            <v>31.1877</v>
          </cell>
          <cell r="J1041">
            <v>0</v>
          </cell>
        </row>
        <row r="1042">
          <cell r="A1042">
            <v>622017</v>
          </cell>
          <cell r="B1042">
            <v>62</v>
          </cell>
          <cell r="C1042">
            <v>123</v>
          </cell>
          <cell r="D1042" t="str">
            <v>Exploración Evaluación del Potencial Papaloapan B</v>
          </cell>
          <cell r="E1042">
            <v>2017</v>
          </cell>
          <cell r="F1042">
            <v>0</v>
          </cell>
          <cell r="G1042">
            <v>25.128799999999998</v>
          </cell>
          <cell r="H1042">
            <v>0</v>
          </cell>
          <cell r="I1042">
            <v>25.128799999999998</v>
          </cell>
          <cell r="J1042">
            <v>0</v>
          </cell>
        </row>
        <row r="1043">
          <cell r="A1043">
            <v>622018</v>
          </cell>
          <cell r="B1043">
            <v>62</v>
          </cell>
          <cell r="C1043">
            <v>123</v>
          </cell>
          <cell r="D1043" t="str">
            <v>Exploración Evaluación del Potencial Papaloapan B</v>
          </cell>
          <cell r="E1043">
            <v>2018</v>
          </cell>
          <cell r="F1043">
            <v>0</v>
          </cell>
          <cell r="G1043">
            <v>20.1983</v>
          </cell>
          <cell r="H1043">
            <v>0</v>
          </cell>
          <cell r="I1043">
            <v>20.1983</v>
          </cell>
          <cell r="J1043">
            <v>0</v>
          </cell>
        </row>
        <row r="1044">
          <cell r="A1044">
            <v>622019</v>
          </cell>
          <cell r="B1044">
            <v>62</v>
          </cell>
          <cell r="C1044">
            <v>123</v>
          </cell>
          <cell r="D1044" t="str">
            <v>Exploración Evaluación del Potencial Papaloapan B</v>
          </cell>
          <cell r="E1044">
            <v>2019</v>
          </cell>
          <cell r="F1044">
            <v>0</v>
          </cell>
          <cell r="G1044">
            <v>16.238299999999999</v>
          </cell>
          <cell r="H1044">
            <v>0</v>
          </cell>
          <cell r="I1044">
            <v>16.238299999999999</v>
          </cell>
          <cell r="J1044">
            <v>0</v>
          </cell>
        </row>
        <row r="1045">
          <cell r="A1045">
            <v>622020</v>
          </cell>
          <cell r="B1045">
            <v>62</v>
          </cell>
          <cell r="C1045">
            <v>123</v>
          </cell>
          <cell r="D1045" t="str">
            <v>Exploración Evaluación del Potencial Papaloapan B</v>
          </cell>
          <cell r="E1045">
            <v>2020</v>
          </cell>
          <cell r="F1045">
            <v>0</v>
          </cell>
          <cell r="G1045">
            <v>12.9071</v>
          </cell>
          <cell r="H1045">
            <v>0</v>
          </cell>
          <cell r="I1045">
            <v>12.9071</v>
          </cell>
          <cell r="J1045">
            <v>0</v>
          </cell>
        </row>
        <row r="1046">
          <cell r="A1046">
            <v>622021</v>
          </cell>
          <cell r="B1046">
            <v>62</v>
          </cell>
          <cell r="C1046">
            <v>123</v>
          </cell>
          <cell r="D1046" t="str">
            <v>Exploración Evaluación del Potencial Papaloapan B</v>
          </cell>
          <cell r="E1046">
            <v>2021</v>
          </cell>
          <cell r="F1046">
            <v>0</v>
          </cell>
          <cell r="G1046">
            <v>10.3491</v>
          </cell>
          <cell r="H1046">
            <v>0</v>
          </cell>
          <cell r="I1046">
            <v>10.3491</v>
          </cell>
          <cell r="J1046">
            <v>0</v>
          </cell>
        </row>
        <row r="1047">
          <cell r="A1047">
            <v>622022</v>
          </cell>
          <cell r="B1047">
            <v>62</v>
          </cell>
          <cell r="C1047">
            <v>123</v>
          </cell>
          <cell r="D1047" t="str">
            <v>Exploración Evaluación del Potencial Papaloapan B</v>
          </cell>
          <cell r="E1047">
            <v>2022</v>
          </cell>
          <cell r="F1047">
            <v>0</v>
          </cell>
          <cell r="G1047">
            <v>8.3934800000000003</v>
          </cell>
          <cell r="H1047">
            <v>0</v>
          </cell>
          <cell r="I1047">
            <v>8.3934800000000003</v>
          </cell>
          <cell r="J1047">
            <v>0</v>
          </cell>
        </row>
        <row r="1048">
          <cell r="A1048">
            <v>622023</v>
          </cell>
          <cell r="B1048">
            <v>62</v>
          </cell>
          <cell r="C1048">
            <v>123</v>
          </cell>
          <cell r="D1048" t="str">
            <v>Exploración Evaluación del Potencial Papaloapan B</v>
          </cell>
          <cell r="E1048">
            <v>2023</v>
          </cell>
          <cell r="F1048">
            <v>0</v>
          </cell>
          <cell r="G1048">
            <v>7.0098099999999999</v>
          </cell>
          <cell r="H1048">
            <v>0</v>
          </cell>
          <cell r="I1048">
            <v>7.0098099999999999</v>
          </cell>
          <cell r="J1048">
            <v>0</v>
          </cell>
        </row>
        <row r="1049">
          <cell r="A1049">
            <v>622024</v>
          </cell>
          <cell r="B1049">
            <v>62</v>
          </cell>
          <cell r="C1049">
            <v>123</v>
          </cell>
          <cell r="D1049" t="str">
            <v>Exploración Evaluación del Potencial Papaloapan B</v>
          </cell>
          <cell r="E1049">
            <v>2024</v>
          </cell>
          <cell r="F1049">
            <v>0</v>
          </cell>
          <cell r="G1049">
            <v>5.7857000000000003</v>
          </cell>
          <cell r="H1049">
            <v>0</v>
          </cell>
          <cell r="I1049">
            <v>5.7857000000000003</v>
          </cell>
          <cell r="J1049">
            <v>0</v>
          </cell>
        </row>
        <row r="1050">
          <cell r="A1050">
            <v>622025</v>
          </cell>
          <cell r="B1050">
            <v>62</v>
          </cell>
          <cell r="C1050">
            <v>123</v>
          </cell>
          <cell r="D1050" t="str">
            <v>Exploración Evaluación del Potencial Papaloapan B</v>
          </cell>
          <cell r="E1050">
            <v>2025</v>
          </cell>
          <cell r="F1050">
            <v>0</v>
          </cell>
          <cell r="G1050">
            <v>4.6548499999999997</v>
          </cell>
          <cell r="H1050">
            <v>0</v>
          </cell>
          <cell r="I1050">
            <v>4.6548499999999997</v>
          </cell>
          <cell r="J1050">
            <v>0</v>
          </cell>
        </row>
        <row r="1051">
          <cell r="A1051">
            <v>622026</v>
          </cell>
          <cell r="B1051">
            <v>62</v>
          </cell>
          <cell r="C1051">
            <v>123</v>
          </cell>
          <cell r="D1051" t="str">
            <v>Exploración Evaluación del Potencial Papaloapan B</v>
          </cell>
          <cell r="E1051">
            <v>2026</v>
          </cell>
          <cell r="F1051">
            <v>0</v>
          </cell>
          <cell r="G1051">
            <v>93.473299999999995</v>
          </cell>
          <cell r="H1051">
            <v>0</v>
          </cell>
          <cell r="I1051">
            <v>93.473299999999995</v>
          </cell>
          <cell r="J1051">
            <v>0</v>
          </cell>
        </row>
        <row r="1052">
          <cell r="A1052">
            <v>622027</v>
          </cell>
          <cell r="B1052">
            <v>62</v>
          </cell>
          <cell r="C1052">
            <v>123</v>
          </cell>
          <cell r="D1052" t="str">
            <v>Exploración Evaluación del Potencial Papaloapan B</v>
          </cell>
          <cell r="E1052">
            <v>2027</v>
          </cell>
          <cell r="F1052">
            <v>0</v>
          </cell>
          <cell r="G1052">
            <v>175.18737000000002</v>
          </cell>
          <cell r="H1052">
            <v>0</v>
          </cell>
          <cell r="I1052">
            <v>175.18737000000002</v>
          </cell>
          <cell r="J1052">
            <v>0</v>
          </cell>
        </row>
        <row r="1053">
          <cell r="A1053">
            <v>622028</v>
          </cell>
          <cell r="B1053">
            <v>62</v>
          </cell>
          <cell r="C1053">
            <v>123</v>
          </cell>
          <cell r="D1053" t="str">
            <v>Exploración Evaluación del Potencial Papaloapan B</v>
          </cell>
          <cell r="E1053">
            <v>2028</v>
          </cell>
          <cell r="F1053">
            <v>0</v>
          </cell>
          <cell r="G1053">
            <v>231.82988999999998</v>
          </cell>
          <cell r="H1053">
            <v>0</v>
          </cell>
          <cell r="I1053">
            <v>231.82988999999998</v>
          </cell>
          <cell r="J1053">
            <v>0</v>
          </cell>
        </row>
        <row r="1054">
          <cell r="A1054">
            <v>622029</v>
          </cell>
          <cell r="B1054">
            <v>62</v>
          </cell>
          <cell r="C1054">
            <v>123</v>
          </cell>
          <cell r="D1054" t="str">
            <v>Exploración Evaluación del Potencial Papaloapan B</v>
          </cell>
          <cell r="E1054">
            <v>2029</v>
          </cell>
          <cell r="F1054">
            <v>0</v>
          </cell>
          <cell r="G1054">
            <v>247.60369</v>
          </cell>
          <cell r="H1054">
            <v>0</v>
          </cell>
          <cell r="I1054">
            <v>247.60369</v>
          </cell>
          <cell r="J1054">
            <v>0</v>
          </cell>
        </row>
        <row r="1055">
          <cell r="A1055">
            <v>622030</v>
          </cell>
          <cell r="B1055">
            <v>62</v>
          </cell>
          <cell r="C1055">
            <v>123</v>
          </cell>
          <cell r="D1055" t="str">
            <v>Exploración Evaluación del Potencial Papaloapan B</v>
          </cell>
          <cell r="E1055">
            <v>2030</v>
          </cell>
          <cell r="F1055">
            <v>0</v>
          </cell>
          <cell r="G1055">
            <v>237.02893</v>
          </cell>
          <cell r="H1055">
            <v>0</v>
          </cell>
          <cell r="I1055">
            <v>237.02893</v>
          </cell>
          <cell r="J1055">
            <v>0</v>
          </cell>
        </row>
        <row r="1056">
          <cell r="A1056">
            <v>622031</v>
          </cell>
          <cell r="B1056">
            <v>62</v>
          </cell>
          <cell r="C1056">
            <v>123</v>
          </cell>
          <cell r="D1056" t="str">
            <v>Exploración Evaluación del Potencial Papaloapan B</v>
          </cell>
          <cell r="E1056">
            <v>2031</v>
          </cell>
          <cell r="F1056">
            <v>0.52581999999999995</v>
          </cell>
          <cell r="G1056">
            <v>228.01273</v>
          </cell>
          <cell r="H1056">
            <v>0</v>
          </cell>
          <cell r="I1056">
            <v>228.01273</v>
          </cell>
          <cell r="J1056">
            <v>2.333E-2</v>
          </cell>
        </row>
        <row r="1057">
          <cell r="A1057">
            <v>622032</v>
          </cell>
          <cell r="B1057">
            <v>62</v>
          </cell>
          <cell r="C1057">
            <v>123</v>
          </cell>
          <cell r="D1057" t="str">
            <v>Exploración Evaluación del Potencial Papaloapan B</v>
          </cell>
          <cell r="E1057">
            <v>2032</v>
          </cell>
          <cell r="F1057">
            <v>1.03</v>
          </cell>
          <cell r="G1057">
            <v>207.7304</v>
          </cell>
          <cell r="H1057">
            <v>0</v>
          </cell>
          <cell r="I1057">
            <v>207.7304</v>
          </cell>
          <cell r="J1057">
            <v>4.5699999999999998E-2</v>
          </cell>
        </row>
        <row r="1058">
          <cell r="A1058">
            <v>622033</v>
          </cell>
          <cell r="B1058">
            <v>62</v>
          </cell>
          <cell r="C1058">
            <v>123</v>
          </cell>
          <cell r="D1058" t="str">
            <v>Exploración Evaluación del Potencial Papaloapan B</v>
          </cell>
          <cell r="E1058">
            <v>2033</v>
          </cell>
          <cell r="F1058">
            <v>0.93229000000000006</v>
          </cell>
          <cell r="G1058">
            <v>174.37751</v>
          </cell>
          <cell r="H1058">
            <v>0</v>
          </cell>
          <cell r="I1058">
            <v>174.37751</v>
          </cell>
          <cell r="J1058">
            <v>4.1360000000000001E-2</v>
          </cell>
        </row>
        <row r="1059">
          <cell r="A1059">
            <v>622034</v>
          </cell>
          <cell r="B1059">
            <v>62</v>
          </cell>
          <cell r="C1059">
            <v>123</v>
          </cell>
          <cell r="D1059" t="str">
            <v>Exploración Evaluación del Potencial Papaloapan B</v>
          </cell>
          <cell r="E1059">
            <v>2034</v>
          </cell>
          <cell r="F1059">
            <v>0.73425000000000007</v>
          </cell>
          <cell r="G1059">
            <v>149.96645999999998</v>
          </cell>
          <cell r="H1059">
            <v>0</v>
          </cell>
          <cell r="I1059">
            <v>149.96645999999998</v>
          </cell>
          <cell r="J1059">
            <v>3.2579999999999998E-2</v>
          </cell>
        </row>
        <row r="1060">
          <cell r="A1060">
            <v>622035</v>
          </cell>
          <cell r="B1060">
            <v>62</v>
          </cell>
          <cell r="C1060">
            <v>123</v>
          </cell>
          <cell r="D1060" t="str">
            <v>Exploración Evaluación del Potencial Papaloapan B</v>
          </cell>
          <cell r="E1060">
            <v>2035</v>
          </cell>
          <cell r="F1060">
            <v>0.58199999999999996</v>
          </cell>
          <cell r="G1060">
            <v>135.84983</v>
          </cell>
          <cell r="H1060">
            <v>0</v>
          </cell>
          <cell r="I1060">
            <v>135.84983</v>
          </cell>
          <cell r="J1060">
            <v>2.5820000000000003E-2</v>
          </cell>
        </row>
        <row r="1061">
          <cell r="A1061">
            <v>622036</v>
          </cell>
          <cell r="B1061">
            <v>62</v>
          </cell>
          <cell r="C1061">
            <v>123</v>
          </cell>
          <cell r="D1061" t="str">
            <v>Exploración Evaluación del Potencial Papaloapan B</v>
          </cell>
          <cell r="E1061">
            <v>2036</v>
          </cell>
          <cell r="F1061">
            <v>0.46416000000000002</v>
          </cell>
          <cell r="G1061">
            <v>125.62232999999999</v>
          </cell>
          <cell r="H1061">
            <v>0</v>
          </cell>
          <cell r="I1061">
            <v>125.62232999999999</v>
          </cell>
          <cell r="J1061">
            <v>2.06E-2</v>
          </cell>
        </row>
        <row r="1062">
          <cell r="A1062">
            <v>622037</v>
          </cell>
          <cell r="B1062">
            <v>62</v>
          </cell>
          <cell r="C1062">
            <v>123</v>
          </cell>
          <cell r="D1062" t="str">
            <v>Exploración Evaluación del Potencial Papaloapan B</v>
          </cell>
          <cell r="E1062">
            <v>2037</v>
          </cell>
          <cell r="F1062">
            <v>0.37236000000000002</v>
          </cell>
          <cell r="G1062">
            <v>124.41073</v>
          </cell>
          <cell r="H1062">
            <v>0</v>
          </cell>
          <cell r="I1062">
            <v>124.41073</v>
          </cell>
          <cell r="J1062">
            <v>1.652E-2</v>
          </cell>
        </row>
        <row r="1063">
          <cell r="A1063">
            <v>622038</v>
          </cell>
          <cell r="B1063">
            <v>62</v>
          </cell>
          <cell r="C1063">
            <v>123</v>
          </cell>
          <cell r="D1063" t="str">
            <v>Exploración Evaluación del Potencial Papaloapan B</v>
          </cell>
          <cell r="E1063">
            <v>2038</v>
          </cell>
          <cell r="F1063">
            <v>0.30036999999999997</v>
          </cell>
          <cell r="G1063">
            <v>114.19555</v>
          </cell>
          <cell r="H1063">
            <v>0</v>
          </cell>
          <cell r="I1063">
            <v>114.19555</v>
          </cell>
          <cell r="J1063">
            <v>1.3330000000000002E-2</v>
          </cell>
        </row>
        <row r="1064">
          <cell r="A1064">
            <v>622039</v>
          </cell>
          <cell r="B1064">
            <v>62</v>
          </cell>
          <cell r="C1064">
            <v>123</v>
          </cell>
          <cell r="D1064" t="str">
            <v>Exploración Evaluación del Potencial Papaloapan B</v>
          </cell>
          <cell r="E1064">
            <v>2039</v>
          </cell>
          <cell r="F1064">
            <v>0.24348</v>
          </cell>
          <cell r="G1064">
            <v>94.232870000000005</v>
          </cell>
          <cell r="H1064">
            <v>0</v>
          </cell>
          <cell r="I1064">
            <v>94.232870000000005</v>
          </cell>
          <cell r="J1064">
            <v>1.0800000000000001E-2</v>
          </cell>
        </row>
        <row r="1065">
          <cell r="A1065">
            <v>622040</v>
          </cell>
          <cell r="B1065">
            <v>62</v>
          </cell>
          <cell r="C1065">
            <v>123</v>
          </cell>
          <cell r="D1065" t="str">
            <v>Exploración Evaluación del Potencial Papaloapan B</v>
          </cell>
          <cell r="E1065">
            <v>2040</v>
          </cell>
          <cell r="F1065">
            <v>0.19846999999999998</v>
          </cell>
          <cell r="G1065">
            <v>75.476190000000003</v>
          </cell>
          <cell r="H1065">
            <v>0</v>
          </cell>
          <cell r="I1065">
            <v>75.476190000000003</v>
          </cell>
          <cell r="J1065">
            <v>8.8000000000000005E-3</v>
          </cell>
        </row>
        <row r="1066">
          <cell r="A1066">
            <v>622041</v>
          </cell>
          <cell r="B1066">
            <v>62</v>
          </cell>
          <cell r="C1066">
            <v>123</v>
          </cell>
          <cell r="D1066" t="str">
            <v>Exploración Evaluación del Potencial Papaloapan B</v>
          </cell>
          <cell r="E1066">
            <v>2041</v>
          </cell>
          <cell r="F1066">
            <v>0.16255</v>
          </cell>
          <cell r="G1066">
            <v>61.679779999999994</v>
          </cell>
          <cell r="H1066">
            <v>0</v>
          </cell>
          <cell r="I1066">
            <v>61.679779999999994</v>
          </cell>
          <cell r="J1066">
            <v>7.2100000000000003E-3</v>
          </cell>
        </row>
        <row r="1067">
          <cell r="A1067">
            <v>622042</v>
          </cell>
          <cell r="B1067">
            <v>62</v>
          </cell>
          <cell r="C1067">
            <v>123</v>
          </cell>
          <cell r="D1067" t="str">
            <v>Exploración Evaluación del Potencial Papaloapan B</v>
          </cell>
          <cell r="E1067">
            <v>2042</v>
          </cell>
          <cell r="F1067">
            <v>0.13366</v>
          </cell>
          <cell r="G1067">
            <v>51.281660000000002</v>
          </cell>
          <cell r="H1067">
            <v>0</v>
          </cell>
          <cell r="I1067">
            <v>51.281660000000002</v>
          </cell>
          <cell r="J1067">
            <v>5.9299999999999995E-3</v>
          </cell>
        </row>
        <row r="1068">
          <cell r="A1068">
            <v>622043</v>
          </cell>
          <cell r="B1068">
            <v>62</v>
          </cell>
          <cell r="C1068">
            <v>123</v>
          </cell>
          <cell r="D1068" t="str">
            <v>Exploración Evaluación del Potencial Papaloapan B</v>
          </cell>
          <cell r="E1068">
            <v>2043</v>
          </cell>
          <cell r="F1068">
            <v>0.11038000000000001</v>
          </cell>
          <cell r="G1068">
            <v>41.508019999999995</v>
          </cell>
          <cell r="H1068">
            <v>0</v>
          </cell>
          <cell r="I1068">
            <v>41.508019999999995</v>
          </cell>
          <cell r="J1068">
            <v>4.8999999999999998E-3</v>
          </cell>
        </row>
        <row r="1069">
          <cell r="A1069">
            <v>622044</v>
          </cell>
          <cell r="B1069">
            <v>62</v>
          </cell>
          <cell r="C1069">
            <v>123</v>
          </cell>
          <cell r="D1069" t="str">
            <v>Exploración Evaluación del Potencial Papaloapan B</v>
          </cell>
          <cell r="E1069">
            <v>2044</v>
          </cell>
          <cell r="F1069">
            <v>9.0969999999999995E-2</v>
          </cell>
          <cell r="G1069">
            <v>34.471550000000001</v>
          </cell>
          <cell r="H1069">
            <v>0</v>
          </cell>
          <cell r="I1069">
            <v>34.471550000000001</v>
          </cell>
          <cell r="J1069">
            <v>4.0400000000000002E-3</v>
          </cell>
        </row>
        <row r="1070">
          <cell r="A1070">
            <v>622045</v>
          </cell>
          <cell r="B1070">
            <v>62</v>
          </cell>
          <cell r="C1070">
            <v>123</v>
          </cell>
          <cell r="D1070" t="str">
            <v>Exploración Evaluación del Potencial Papaloapan B</v>
          </cell>
          <cell r="E1070">
            <v>2045</v>
          </cell>
          <cell r="F1070">
            <v>7.5490000000000002E-2</v>
          </cell>
          <cell r="G1070">
            <v>28.577120000000001</v>
          </cell>
          <cell r="H1070">
            <v>0</v>
          </cell>
          <cell r="I1070">
            <v>28.577120000000001</v>
          </cell>
          <cell r="J1070">
            <v>3.3499999999999997E-3</v>
          </cell>
        </row>
        <row r="1071">
          <cell r="A1071">
            <v>622046</v>
          </cell>
          <cell r="B1071">
            <v>62</v>
          </cell>
          <cell r="C1071">
            <v>123</v>
          </cell>
          <cell r="D1071" t="str">
            <v>Exploración Evaluación del Potencial Papaloapan B</v>
          </cell>
          <cell r="E1071">
            <v>2046</v>
          </cell>
          <cell r="F1071">
            <v>6.2789999999999999E-2</v>
          </cell>
          <cell r="G1071">
            <v>23.56617</v>
          </cell>
          <cell r="H1071">
            <v>0</v>
          </cell>
          <cell r="I1071">
            <v>23.56617</v>
          </cell>
          <cell r="J1071">
            <v>2.7899999999999999E-3</v>
          </cell>
        </row>
        <row r="1072">
          <cell r="A1072">
            <v>622047</v>
          </cell>
          <cell r="B1072">
            <v>62</v>
          </cell>
          <cell r="C1072">
            <v>123</v>
          </cell>
          <cell r="D1072" t="str">
            <v>Exploración Evaluación del Potencial Papaloapan B</v>
          </cell>
          <cell r="E1072">
            <v>2047</v>
          </cell>
          <cell r="F1072">
            <v>5.2430000000000004E-2</v>
          </cell>
          <cell r="G1072">
            <v>21.94651</v>
          </cell>
          <cell r="H1072">
            <v>0</v>
          </cell>
          <cell r="I1072">
            <v>21.94651</v>
          </cell>
          <cell r="J1072">
            <v>2.33E-3</v>
          </cell>
        </row>
        <row r="1073">
          <cell r="A1073">
            <v>622048</v>
          </cell>
          <cell r="B1073">
            <v>62</v>
          </cell>
          <cell r="C1073">
            <v>123</v>
          </cell>
          <cell r="D1073" t="str">
            <v>Exploración Evaluación del Potencial Papaloapan B</v>
          </cell>
          <cell r="E1073">
            <v>2048</v>
          </cell>
          <cell r="F1073">
            <v>4.3880000000000002E-2</v>
          </cell>
          <cell r="G1073">
            <v>18.536570000000001</v>
          </cell>
          <cell r="H1073">
            <v>0</v>
          </cell>
          <cell r="I1073">
            <v>18.536570000000001</v>
          </cell>
          <cell r="J1073">
            <v>1.9399999999999999E-3</v>
          </cell>
        </row>
        <row r="1074">
          <cell r="A1074">
            <v>622049</v>
          </cell>
          <cell r="B1074">
            <v>62</v>
          </cell>
          <cell r="C1074">
            <v>123</v>
          </cell>
          <cell r="D1074" t="str">
            <v>Exploración Evaluación del Potencial Papaloapan B</v>
          </cell>
          <cell r="E1074">
            <v>2049</v>
          </cell>
          <cell r="F1074">
            <v>3.6819999999999999E-2</v>
          </cell>
          <cell r="G1074">
            <v>15.14423</v>
          </cell>
          <cell r="H1074">
            <v>0</v>
          </cell>
          <cell r="I1074">
            <v>15.14423</v>
          </cell>
          <cell r="J1074">
            <v>1.6299999999999999E-3</v>
          </cell>
        </row>
        <row r="1075">
          <cell r="A1075">
            <v>622050</v>
          </cell>
          <cell r="B1075">
            <v>62</v>
          </cell>
          <cell r="C1075">
            <v>123</v>
          </cell>
          <cell r="D1075" t="str">
            <v>Exploración Evaluación del Potencial Papaloapan B</v>
          </cell>
          <cell r="E1075">
            <v>2050</v>
          </cell>
          <cell r="F1075">
            <v>3.0789999999999998E-2</v>
          </cell>
          <cell r="G1075">
            <v>12.236360000000001</v>
          </cell>
          <cell r="H1075">
            <v>0</v>
          </cell>
          <cell r="I1075">
            <v>12.236360000000001</v>
          </cell>
          <cell r="J1075">
            <v>1.3699999999999999E-3</v>
          </cell>
        </row>
        <row r="1076">
          <cell r="A1076">
            <v>622051</v>
          </cell>
          <cell r="B1076">
            <v>62</v>
          </cell>
          <cell r="C1076">
            <v>123</v>
          </cell>
          <cell r="D1076" t="str">
            <v>Exploración Evaluación del Potencial Papaloapan B</v>
          </cell>
          <cell r="E1076">
            <v>2051</v>
          </cell>
          <cell r="F1076">
            <v>2.5989999999999999E-2</v>
          </cell>
          <cell r="G1076">
            <v>10.039059999999999</v>
          </cell>
          <cell r="H1076">
            <v>0</v>
          </cell>
          <cell r="I1076">
            <v>10.039059999999999</v>
          </cell>
          <cell r="J1076">
            <v>1.15E-3</v>
          </cell>
        </row>
        <row r="1077">
          <cell r="A1077">
            <v>622052</v>
          </cell>
          <cell r="B1077">
            <v>62</v>
          </cell>
          <cell r="C1077">
            <v>123</v>
          </cell>
          <cell r="D1077" t="str">
            <v>Exploración Evaluación del Potencial Papaloapan B</v>
          </cell>
          <cell r="E1077">
            <v>2052</v>
          </cell>
          <cell r="F1077">
            <v>2.172E-2</v>
          </cell>
          <cell r="G1077">
            <v>8.2220000000000013</v>
          </cell>
          <cell r="H1077">
            <v>0</v>
          </cell>
          <cell r="I1077">
            <v>8.2220000000000013</v>
          </cell>
          <cell r="J1077">
            <v>9.6000000000000013E-4</v>
          </cell>
        </row>
        <row r="1078">
          <cell r="A1078">
            <v>622053</v>
          </cell>
          <cell r="B1078">
            <v>62</v>
          </cell>
          <cell r="C1078">
            <v>123</v>
          </cell>
          <cell r="D1078" t="str">
            <v>Exploración Evaluación del Potencial Papaloapan B</v>
          </cell>
          <cell r="E1078">
            <v>2053</v>
          </cell>
          <cell r="F1078">
            <v>1.8340000000000002E-2</v>
          </cell>
          <cell r="G1078">
            <v>6.7699500000000006</v>
          </cell>
          <cell r="H1078">
            <v>0</v>
          </cell>
          <cell r="I1078">
            <v>6.7699500000000006</v>
          </cell>
          <cell r="J1078">
            <v>8.1999999999999998E-4</v>
          </cell>
        </row>
        <row r="1079">
          <cell r="A1079">
            <v>622054</v>
          </cell>
          <cell r="B1079">
            <v>62</v>
          </cell>
          <cell r="C1079">
            <v>123</v>
          </cell>
          <cell r="D1079" t="str">
            <v>Exploración Evaluación del Potencial Papaloapan B</v>
          </cell>
          <cell r="E1079">
            <v>2054</v>
          </cell>
          <cell r="F1079">
            <v>1.5510000000000001E-2</v>
          </cell>
          <cell r="G1079">
            <v>5.6360299999999999</v>
          </cell>
          <cell r="H1079">
            <v>0</v>
          </cell>
          <cell r="I1079">
            <v>5.6360299999999999</v>
          </cell>
          <cell r="J1079">
            <v>6.8999999999999997E-4</v>
          </cell>
        </row>
        <row r="1080">
          <cell r="A1080">
            <v>622055</v>
          </cell>
          <cell r="B1080">
            <v>62</v>
          </cell>
          <cell r="C1080">
            <v>123</v>
          </cell>
          <cell r="D1080" t="str">
            <v>Exploración Evaluación del Potencial Papaloapan B</v>
          </cell>
          <cell r="E1080">
            <v>2055</v>
          </cell>
          <cell r="F1080">
            <v>1.316E-2</v>
          </cell>
          <cell r="G1080">
            <v>4.7641300000000006</v>
          </cell>
          <cell r="H1080">
            <v>0</v>
          </cell>
          <cell r="I1080">
            <v>4.7641300000000006</v>
          </cell>
          <cell r="J1080">
            <v>5.8E-4</v>
          </cell>
        </row>
        <row r="1081">
          <cell r="A1081">
            <v>622056</v>
          </cell>
          <cell r="B1081">
            <v>62</v>
          </cell>
          <cell r="C1081">
            <v>123</v>
          </cell>
          <cell r="D1081" t="str">
            <v>Exploración Evaluación del Potencial Papaloapan B</v>
          </cell>
          <cell r="E1081">
            <v>2056</v>
          </cell>
          <cell r="F1081">
            <v>1.112E-2</v>
          </cell>
          <cell r="G1081">
            <v>4.0434900000000003</v>
          </cell>
          <cell r="H1081">
            <v>0</v>
          </cell>
          <cell r="I1081">
            <v>4.0434900000000003</v>
          </cell>
          <cell r="J1081">
            <v>5.0000000000000001E-4</v>
          </cell>
        </row>
        <row r="1082">
          <cell r="A1082">
            <v>622057</v>
          </cell>
          <cell r="B1082">
            <v>62</v>
          </cell>
          <cell r="C1082">
            <v>123</v>
          </cell>
          <cell r="D1082" t="str">
            <v>Exploración Evaluación del Potencial Papaloapan B</v>
          </cell>
          <cell r="E1082">
            <v>2057</v>
          </cell>
          <cell r="F1082">
            <v>9.5600000000000008E-3</v>
          </cell>
          <cell r="G1082">
            <v>3.4945200000000001</v>
          </cell>
          <cell r="H1082">
            <v>0</v>
          </cell>
          <cell r="I1082">
            <v>3.4945200000000001</v>
          </cell>
          <cell r="J1082">
            <v>4.2999999999999994E-4</v>
          </cell>
        </row>
        <row r="1083">
          <cell r="A1083">
            <v>622058</v>
          </cell>
          <cell r="B1083">
            <v>62</v>
          </cell>
          <cell r="C1083">
            <v>123</v>
          </cell>
          <cell r="D1083" t="str">
            <v>Exploración Evaluación del Potencial Papaloapan B</v>
          </cell>
          <cell r="E1083">
            <v>2058</v>
          </cell>
          <cell r="F1083">
            <v>8.2100000000000003E-3</v>
          </cell>
          <cell r="G1083">
            <v>2.9889900000000003</v>
          </cell>
          <cell r="H1083">
            <v>0</v>
          </cell>
          <cell r="I1083">
            <v>2.9889900000000003</v>
          </cell>
          <cell r="J1083">
            <v>3.6999999999999999E-4</v>
          </cell>
        </row>
        <row r="1084">
          <cell r="A1084">
            <v>622059</v>
          </cell>
          <cell r="B1084">
            <v>62</v>
          </cell>
          <cell r="C1084">
            <v>123</v>
          </cell>
          <cell r="D1084" t="str">
            <v>Exploración Evaluación del Potencial Papaloapan B</v>
          </cell>
          <cell r="E1084">
            <v>2059</v>
          </cell>
          <cell r="F1084">
            <v>7.0799999999999995E-3</v>
          </cell>
          <cell r="G1084">
            <v>2.5376000000000003</v>
          </cell>
          <cell r="H1084">
            <v>0</v>
          </cell>
          <cell r="I1084">
            <v>2.5376000000000003</v>
          </cell>
          <cell r="J1084">
            <v>3.1E-4</v>
          </cell>
        </row>
        <row r="1085">
          <cell r="A1085">
            <v>622060</v>
          </cell>
          <cell r="B1085">
            <v>62</v>
          </cell>
          <cell r="C1085">
            <v>123</v>
          </cell>
          <cell r="D1085" t="str">
            <v>Exploración Evaluación del Potencial Papaloapan B</v>
          </cell>
          <cell r="E1085">
            <v>2060</v>
          </cell>
          <cell r="F1085">
            <v>0</v>
          </cell>
          <cell r="G1085">
            <v>0</v>
          </cell>
          <cell r="H1085">
            <v>0</v>
          </cell>
          <cell r="I1085">
            <v>0</v>
          </cell>
          <cell r="J1085">
            <v>0</v>
          </cell>
        </row>
        <row r="1086">
          <cell r="A1086">
            <v>632011</v>
          </cell>
          <cell r="B1086">
            <v>63</v>
          </cell>
          <cell r="C1086">
            <v>120</v>
          </cell>
          <cell r="D1086" t="str">
            <v>Exploración Progreso</v>
          </cell>
          <cell r="E1086">
            <v>2011</v>
          </cell>
          <cell r="F1086">
            <v>0</v>
          </cell>
          <cell r="G1086">
            <v>0</v>
          </cell>
          <cell r="H1086">
            <v>0</v>
          </cell>
          <cell r="I1086">
            <v>0</v>
          </cell>
          <cell r="J1086">
            <v>0</v>
          </cell>
        </row>
        <row r="1087">
          <cell r="A1087">
            <v>632012</v>
          </cell>
          <cell r="B1087">
            <v>63</v>
          </cell>
          <cell r="C1087">
            <v>120</v>
          </cell>
          <cell r="D1087" t="str">
            <v>Exploración Progreso</v>
          </cell>
          <cell r="E1087">
            <v>2012</v>
          </cell>
          <cell r="F1087">
            <v>0</v>
          </cell>
          <cell r="G1087">
            <v>0</v>
          </cell>
          <cell r="H1087">
            <v>0</v>
          </cell>
          <cell r="I1087">
            <v>0</v>
          </cell>
          <cell r="J1087">
            <v>0</v>
          </cell>
        </row>
        <row r="1088">
          <cell r="A1088">
            <v>632013</v>
          </cell>
          <cell r="B1088">
            <v>63</v>
          </cell>
          <cell r="C1088">
            <v>120</v>
          </cell>
          <cell r="D1088" t="str">
            <v>Exploración Progreso</v>
          </cell>
          <cell r="E1088">
            <v>2013</v>
          </cell>
          <cell r="F1088">
            <v>0</v>
          </cell>
          <cell r="G1088">
            <v>0</v>
          </cell>
          <cell r="H1088">
            <v>0</v>
          </cell>
          <cell r="I1088">
            <v>0</v>
          </cell>
          <cell r="J1088">
            <v>0</v>
          </cell>
        </row>
        <row r="1089">
          <cell r="A1089">
            <v>632014</v>
          </cell>
          <cell r="B1089">
            <v>63</v>
          </cell>
          <cell r="C1089">
            <v>120</v>
          </cell>
          <cell r="D1089" t="str">
            <v>Exploración Progreso</v>
          </cell>
          <cell r="E1089">
            <v>2014</v>
          </cell>
          <cell r="F1089">
            <v>0</v>
          </cell>
          <cell r="G1089">
            <v>0</v>
          </cell>
          <cell r="H1089">
            <v>0</v>
          </cell>
          <cell r="I1089">
            <v>0</v>
          </cell>
          <cell r="J1089">
            <v>0</v>
          </cell>
        </row>
        <row r="1090">
          <cell r="A1090">
            <v>632015</v>
          </cell>
          <cell r="B1090">
            <v>63</v>
          </cell>
          <cell r="C1090">
            <v>120</v>
          </cell>
          <cell r="D1090" t="str">
            <v>Exploración Progreso</v>
          </cell>
          <cell r="E1090">
            <v>2015</v>
          </cell>
          <cell r="F1090">
            <v>0</v>
          </cell>
          <cell r="G1090">
            <v>0</v>
          </cell>
          <cell r="H1090">
            <v>0</v>
          </cell>
          <cell r="I1090">
            <v>0</v>
          </cell>
          <cell r="J1090">
            <v>0</v>
          </cell>
        </row>
        <row r="1091">
          <cell r="A1091">
            <v>632016</v>
          </cell>
          <cell r="B1091">
            <v>63</v>
          </cell>
          <cell r="C1091">
            <v>120</v>
          </cell>
          <cell r="D1091" t="str">
            <v>Exploración Progreso</v>
          </cell>
          <cell r="E1091">
            <v>2016</v>
          </cell>
          <cell r="F1091">
            <v>4.6097900000000003</v>
          </cell>
          <cell r="G1091">
            <v>2.5884</v>
          </cell>
          <cell r="H1091">
            <v>2.5884</v>
          </cell>
          <cell r="I1091">
            <v>0</v>
          </cell>
          <cell r="J1091">
            <v>0</v>
          </cell>
        </row>
        <row r="1092">
          <cell r="A1092">
            <v>632017</v>
          </cell>
          <cell r="B1092">
            <v>63</v>
          </cell>
          <cell r="C1092">
            <v>120</v>
          </cell>
          <cell r="D1092" t="str">
            <v>Exploración Progreso</v>
          </cell>
          <cell r="E1092">
            <v>2017</v>
          </cell>
          <cell r="F1092">
            <v>10.8993</v>
          </cell>
          <cell r="G1092">
            <v>6.0388700000000002</v>
          </cell>
          <cell r="H1092">
            <v>6.0388700000000002</v>
          </cell>
          <cell r="I1092">
            <v>0</v>
          </cell>
          <cell r="J1092">
            <v>3.0769999999999999E-2</v>
          </cell>
        </row>
        <row r="1093">
          <cell r="A1093">
            <v>632018</v>
          </cell>
          <cell r="B1093">
            <v>63</v>
          </cell>
          <cell r="C1093">
            <v>120</v>
          </cell>
          <cell r="D1093" t="str">
            <v>Exploración Progreso</v>
          </cell>
          <cell r="E1093">
            <v>2018</v>
          </cell>
          <cell r="F1093">
            <v>15.3089</v>
          </cell>
          <cell r="G1093">
            <v>8.7833900000000007</v>
          </cell>
          <cell r="H1093">
            <v>8.7833900000000007</v>
          </cell>
          <cell r="I1093">
            <v>0</v>
          </cell>
          <cell r="J1093">
            <v>0.19273999999999999</v>
          </cell>
        </row>
        <row r="1094">
          <cell r="A1094">
            <v>632019</v>
          </cell>
          <cell r="B1094">
            <v>63</v>
          </cell>
          <cell r="C1094">
            <v>120</v>
          </cell>
          <cell r="D1094" t="str">
            <v>Exploración Progreso</v>
          </cell>
          <cell r="E1094">
            <v>2019</v>
          </cell>
          <cell r="F1094">
            <v>18.761700000000001</v>
          </cell>
          <cell r="G1094">
            <v>11.1647</v>
          </cell>
          <cell r="H1094">
            <v>11.1647</v>
          </cell>
          <cell r="I1094">
            <v>0</v>
          </cell>
          <cell r="J1094">
            <v>0.38446000000000002</v>
          </cell>
        </row>
        <row r="1095">
          <cell r="A1095">
            <v>632020</v>
          </cell>
          <cell r="B1095">
            <v>63</v>
          </cell>
          <cell r="C1095">
            <v>120</v>
          </cell>
          <cell r="D1095" t="str">
            <v>Exploración Progreso</v>
          </cell>
          <cell r="E1095">
            <v>2020</v>
          </cell>
          <cell r="F1095">
            <v>20.611799999999999</v>
          </cell>
          <cell r="G1095">
            <v>12.0923</v>
          </cell>
          <cell r="H1095">
            <v>12.0923</v>
          </cell>
          <cell r="I1095">
            <v>0</v>
          </cell>
          <cell r="J1095">
            <v>0.41636000000000001</v>
          </cell>
        </row>
        <row r="1096">
          <cell r="A1096">
            <v>632021</v>
          </cell>
          <cell r="B1096">
            <v>63</v>
          </cell>
          <cell r="C1096">
            <v>120</v>
          </cell>
          <cell r="D1096" t="str">
            <v>Exploración Progreso</v>
          </cell>
          <cell r="E1096">
            <v>2021</v>
          </cell>
          <cell r="F1096">
            <v>22.287400000000002</v>
          </cell>
          <cell r="G1096">
            <v>13.0244</v>
          </cell>
          <cell r="H1096">
            <v>13.0244</v>
          </cell>
          <cell r="I1096">
            <v>0</v>
          </cell>
          <cell r="J1096">
            <v>0.38874999999999998</v>
          </cell>
        </row>
        <row r="1097">
          <cell r="A1097">
            <v>632022</v>
          </cell>
          <cell r="B1097">
            <v>63</v>
          </cell>
          <cell r="C1097">
            <v>120</v>
          </cell>
          <cell r="D1097" t="str">
            <v>Exploración Progreso</v>
          </cell>
          <cell r="E1097">
            <v>2022</v>
          </cell>
          <cell r="F1097">
            <v>22.382899999999999</v>
          </cell>
          <cell r="G1097">
            <v>12.8164</v>
          </cell>
          <cell r="H1097">
            <v>12.8164</v>
          </cell>
          <cell r="I1097">
            <v>0</v>
          </cell>
          <cell r="J1097">
            <v>0.36059999999999998</v>
          </cell>
        </row>
        <row r="1098">
          <cell r="A1098">
            <v>632023</v>
          </cell>
          <cell r="B1098">
            <v>63</v>
          </cell>
          <cell r="C1098">
            <v>120</v>
          </cell>
          <cell r="D1098" t="str">
            <v>Exploración Progreso</v>
          </cell>
          <cell r="E1098">
            <v>2023</v>
          </cell>
          <cell r="F1098">
            <v>20.7681</v>
          </cell>
          <cell r="G1098">
            <v>11.701599999999999</v>
          </cell>
          <cell r="H1098">
            <v>11.701599999999999</v>
          </cell>
          <cell r="I1098">
            <v>0</v>
          </cell>
          <cell r="J1098">
            <v>0.32982</v>
          </cell>
        </row>
        <row r="1099">
          <cell r="A1099">
            <v>632024</v>
          </cell>
          <cell r="B1099">
            <v>63</v>
          </cell>
          <cell r="C1099">
            <v>120</v>
          </cell>
          <cell r="D1099" t="str">
            <v>Exploración Progreso</v>
          </cell>
          <cell r="E1099">
            <v>2024</v>
          </cell>
          <cell r="F1099">
            <v>18.703099999999999</v>
          </cell>
          <cell r="G1099">
            <v>10.490399999999999</v>
          </cell>
          <cell r="H1099">
            <v>10.490399999999999</v>
          </cell>
          <cell r="I1099">
            <v>0</v>
          </cell>
          <cell r="J1099">
            <v>0.2964</v>
          </cell>
        </row>
        <row r="1100">
          <cell r="A1100">
            <v>632025</v>
          </cell>
          <cell r="B1100">
            <v>63</v>
          </cell>
          <cell r="C1100">
            <v>120</v>
          </cell>
          <cell r="D1100" t="str">
            <v>Exploración Progreso</v>
          </cell>
          <cell r="E1100">
            <v>2025</v>
          </cell>
          <cell r="F1100">
            <v>16.649699999999999</v>
          </cell>
          <cell r="G1100">
            <v>9.3406500000000001</v>
          </cell>
          <cell r="H1100">
            <v>9.3406500000000001</v>
          </cell>
          <cell r="I1100">
            <v>0</v>
          </cell>
          <cell r="J1100">
            <v>0.26490000000000002</v>
          </cell>
        </row>
        <row r="1101">
          <cell r="A1101">
            <v>632026</v>
          </cell>
          <cell r="B1101">
            <v>63</v>
          </cell>
          <cell r="C1101">
            <v>120</v>
          </cell>
          <cell r="D1101" t="str">
            <v>Exploración Progreso</v>
          </cell>
          <cell r="E1101">
            <v>2026</v>
          </cell>
          <cell r="F1101">
            <v>14.7674</v>
          </cell>
          <cell r="G1101">
            <v>8.2884600000000006</v>
          </cell>
          <cell r="H1101">
            <v>8.2884600000000006</v>
          </cell>
          <cell r="I1101">
            <v>0</v>
          </cell>
          <cell r="J1101">
            <v>0.23515</v>
          </cell>
        </row>
        <row r="1102">
          <cell r="A1102">
            <v>632027</v>
          </cell>
          <cell r="B1102">
            <v>63</v>
          </cell>
          <cell r="C1102">
            <v>120</v>
          </cell>
          <cell r="D1102" t="str">
            <v>Exploración Progreso</v>
          </cell>
          <cell r="E1102">
            <v>2027</v>
          </cell>
          <cell r="F1102">
            <v>18.586790000000001</v>
          </cell>
          <cell r="G1102">
            <v>10.62317</v>
          </cell>
          <cell r="H1102">
            <v>10.62317</v>
          </cell>
          <cell r="I1102">
            <v>0</v>
          </cell>
          <cell r="J1102">
            <v>0.40183000000000002</v>
          </cell>
        </row>
        <row r="1103">
          <cell r="A1103">
            <v>632028</v>
          </cell>
          <cell r="B1103">
            <v>63</v>
          </cell>
          <cell r="C1103">
            <v>120</v>
          </cell>
          <cell r="D1103" t="str">
            <v>Exploración Progreso</v>
          </cell>
          <cell r="E1103">
            <v>2028</v>
          </cell>
          <cell r="F1103">
            <v>31.206910000000001</v>
          </cell>
          <cell r="G1103">
            <v>18.511939999999999</v>
          </cell>
          <cell r="H1103">
            <v>18.511939999999999</v>
          </cell>
          <cell r="I1103">
            <v>0</v>
          </cell>
          <cell r="J1103">
            <v>0.75036999999999998</v>
          </cell>
        </row>
        <row r="1104">
          <cell r="A1104">
            <v>632029</v>
          </cell>
          <cell r="B1104">
            <v>63</v>
          </cell>
          <cell r="C1104">
            <v>120</v>
          </cell>
          <cell r="D1104" t="str">
            <v>Exploración Progreso</v>
          </cell>
          <cell r="E1104">
            <v>2029</v>
          </cell>
          <cell r="F1104">
            <v>40.757080000000002</v>
          </cell>
          <cell r="G1104">
            <v>25.243839999999999</v>
          </cell>
          <cell r="H1104">
            <v>25.243839999999999</v>
          </cell>
          <cell r="I1104">
            <v>0</v>
          </cell>
          <cell r="J1104">
            <v>1.0349299999999999</v>
          </cell>
        </row>
        <row r="1105">
          <cell r="A1105">
            <v>632030</v>
          </cell>
          <cell r="B1105">
            <v>63</v>
          </cell>
          <cell r="C1105">
            <v>120</v>
          </cell>
          <cell r="D1105" t="str">
            <v>Exploración Progreso</v>
          </cell>
          <cell r="E1105">
            <v>2030</v>
          </cell>
          <cell r="F1105">
            <v>41.957129999999999</v>
          </cell>
          <cell r="G1105">
            <v>26.618500000000001</v>
          </cell>
          <cell r="H1105">
            <v>26.618500000000001</v>
          </cell>
          <cell r="I1105">
            <v>0</v>
          </cell>
          <cell r="J1105">
            <v>1.1612899999999999</v>
          </cell>
        </row>
        <row r="1106">
          <cell r="A1106">
            <v>632031</v>
          </cell>
          <cell r="B1106">
            <v>63</v>
          </cell>
          <cell r="C1106">
            <v>120</v>
          </cell>
          <cell r="D1106" t="str">
            <v>Exploración Progreso</v>
          </cell>
          <cell r="E1106">
            <v>2031</v>
          </cell>
          <cell r="F1106">
            <v>38.976079999999996</v>
          </cell>
          <cell r="G1106">
            <v>24.886279999999999</v>
          </cell>
          <cell r="H1106">
            <v>24.886279999999999</v>
          </cell>
          <cell r="I1106">
            <v>0</v>
          </cell>
          <cell r="J1106">
            <v>1.11673</v>
          </cell>
        </row>
        <row r="1107">
          <cell r="A1107">
            <v>632032</v>
          </cell>
          <cell r="B1107">
            <v>63</v>
          </cell>
          <cell r="C1107">
            <v>120</v>
          </cell>
          <cell r="D1107" t="str">
            <v>Exploración Progreso</v>
          </cell>
          <cell r="E1107">
            <v>2032</v>
          </cell>
          <cell r="F1107">
            <v>35.156559999999999</v>
          </cell>
          <cell r="G1107">
            <v>22.421590000000002</v>
          </cell>
          <cell r="H1107">
            <v>22.421590000000002</v>
          </cell>
          <cell r="I1107">
            <v>0</v>
          </cell>
          <cell r="J1107">
            <v>1.01454</v>
          </cell>
        </row>
        <row r="1108">
          <cell r="A1108">
            <v>632033</v>
          </cell>
          <cell r="B1108">
            <v>63</v>
          </cell>
          <cell r="C1108">
            <v>120</v>
          </cell>
          <cell r="D1108" t="str">
            <v>Exploración Progreso</v>
          </cell>
          <cell r="E1108">
            <v>2033</v>
          </cell>
          <cell r="F1108">
            <v>31.390799999999999</v>
          </cell>
          <cell r="G1108">
            <v>19.958860000000001</v>
          </cell>
          <cell r="H1108">
            <v>19.958860000000001</v>
          </cell>
          <cell r="I1108">
            <v>0</v>
          </cell>
          <cell r="J1108">
            <v>0.90486</v>
          </cell>
        </row>
        <row r="1109">
          <cell r="A1109">
            <v>632034</v>
          </cell>
          <cell r="B1109">
            <v>63</v>
          </cell>
          <cell r="C1109">
            <v>120</v>
          </cell>
          <cell r="D1109" t="str">
            <v>Exploración Progreso</v>
          </cell>
          <cell r="E1109">
            <v>2034</v>
          </cell>
          <cell r="F1109">
            <v>28.06551</v>
          </cell>
          <cell r="G1109">
            <v>17.79955</v>
          </cell>
          <cell r="H1109">
            <v>17.79955</v>
          </cell>
          <cell r="I1109">
            <v>0</v>
          </cell>
          <cell r="J1109">
            <v>0.80339000000000005</v>
          </cell>
        </row>
        <row r="1110">
          <cell r="A1110">
            <v>632035</v>
          </cell>
          <cell r="B1110">
            <v>63</v>
          </cell>
          <cell r="C1110">
            <v>120</v>
          </cell>
          <cell r="D1110" t="str">
            <v>Exploración Progreso</v>
          </cell>
          <cell r="E1110">
            <v>2035</v>
          </cell>
          <cell r="F1110">
            <v>25.029579999999999</v>
          </cell>
          <cell r="G1110">
            <v>15.829899999999999</v>
          </cell>
          <cell r="H1110">
            <v>15.829899999999999</v>
          </cell>
          <cell r="I1110">
            <v>0</v>
          </cell>
          <cell r="J1110">
            <v>0.71339000000000008</v>
          </cell>
        </row>
        <row r="1111">
          <cell r="A1111">
            <v>632036</v>
          </cell>
          <cell r="B1111">
            <v>63</v>
          </cell>
          <cell r="C1111">
            <v>120</v>
          </cell>
          <cell r="D1111" t="str">
            <v>Exploración Progreso</v>
          </cell>
          <cell r="E1111">
            <v>2036</v>
          </cell>
          <cell r="F1111">
            <v>22.165320000000001</v>
          </cell>
          <cell r="G1111">
            <v>14.012250000000002</v>
          </cell>
          <cell r="H1111">
            <v>14.012250000000002</v>
          </cell>
          <cell r="I1111">
            <v>0</v>
          </cell>
          <cell r="J1111">
            <v>0.63246999999999998</v>
          </cell>
        </row>
        <row r="1112">
          <cell r="A1112">
            <v>632037</v>
          </cell>
          <cell r="B1112">
            <v>63</v>
          </cell>
          <cell r="C1112">
            <v>120</v>
          </cell>
          <cell r="D1112" t="str">
            <v>Exploración Progreso</v>
          </cell>
          <cell r="E1112">
            <v>2037</v>
          </cell>
          <cell r="F1112">
            <v>21.537590000000002</v>
          </cell>
          <cell r="G1112">
            <v>13.37284</v>
          </cell>
          <cell r="H1112">
            <v>13.37284</v>
          </cell>
          <cell r="I1112">
            <v>0</v>
          </cell>
          <cell r="J1112">
            <v>0.61217999999999995</v>
          </cell>
        </row>
        <row r="1113">
          <cell r="A1113">
            <v>632038</v>
          </cell>
          <cell r="B1113">
            <v>63</v>
          </cell>
          <cell r="C1113">
            <v>120</v>
          </cell>
          <cell r="D1113" t="str">
            <v>Exploración Progreso</v>
          </cell>
          <cell r="E1113">
            <v>2038</v>
          </cell>
          <cell r="F1113">
            <v>20.804949999999998</v>
          </cell>
          <cell r="G1113">
            <v>12.84254</v>
          </cell>
          <cell r="H1113">
            <v>12.84254</v>
          </cell>
          <cell r="I1113">
            <v>0</v>
          </cell>
          <cell r="J1113">
            <v>0.5987300000000001</v>
          </cell>
        </row>
        <row r="1114">
          <cell r="A1114">
            <v>632039</v>
          </cell>
          <cell r="B1114">
            <v>63</v>
          </cell>
          <cell r="C1114">
            <v>120</v>
          </cell>
          <cell r="D1114" t="str">
            <v>Exploración Progreso</v>
          </cell>
          <cell r="E1114">
            <v>2039</v>
          </cell>
          <cell r="F1114">
            <v>19.620159999999998</v>
          </cell>
          <cell r="G1114">
            <v>12.204149999999998</v>
          </cell>
          <cell r="H1114">
            <v>12.204149999999998</v>
          </cell>
          <cell r="I1114">
            <v>0</v>
          </cell>
          <cell r="J1114">
            <v>0.58732999999999991</v>
          </cell>
        </row>
        <row r="1115">
          <cell r="A1115">
            <v>632040</v>
          </cell>
          <cell r="B1115">
            <v>63</v>
          </cell>
          <cell r="C1115">
            <v>120</v>
          </cell>
          <cell r="D1115" t="str">
            <v>Exploración Progreso</v>
          </cell>
          <cell r="E1115">
            <v>2040</v>
          </cell>
          <cell r="F1115">
            <v>17.561530000000001</v>
          </cell>
          <cell r="G1115">
            <v>10.953659999999999</v>
          </cell>
          <cell r="H1115">
            <v>10.953659999999999</v>
          </cell>
          <cell r="I1115">
            <v>0</v>
          </cell>
          <cell r="J1115">
            <v>0.53166000000000002</v>
          </cell>
        </row>
        <row r="1116">
          <cell r="A1116">
            <v>632041</v>
          </cell>
          <cell r="B1116">
            <v>63</v>
          </cell>
          <cell r="C1116">
            <v>120</v>
          </cell>
          <cell r="D1116" t="str">
            <v>Exploración Progreso</v>
          </cell>
          <cell r="E1116">
            <v>2041</v>
          </cell>
          <cell r="F1116">
            <v>15.48601</v>
          </cell>
          <cell r="G1116">
            <v>9.6642499999999991</v>
          </cell>
          <cell r="H1116">
            <v>9.6642499999999991</v>
          </cell>
          <cell r="I1116">
            <v>0</v>
          </cell>
          <cell r="J1116">
            <v>0.47045999999999999</v>
          </cell>
        </row>
        <row r="1117">
          <cell r="A1117">
            <v>632042</v>
          </cell>
          <cell r="B1117">
            <v>63</v>
          </cell>
          <cell r="C1117">
            <v>120</v>
          </cell>
          <cell r="D1117" t="str">
            <v>Exploración Progreso</v>
          </cell>
          <cell r="E1117">
            <v>2042</v>
          </cell>
          <cell r="F1117">
            <v>13.652849999999999</v>
          </cell>
          <cell r="G1117">
            <v>8.5228999999999999</v>
          </cell>
          <cell r="H1117">
            <v>8.5228999999999999</v>
          </cell>
          <cell r="I1117">
            <v>0</v>
          </cell>
          <cell r="J1117">
            <v>0.41548000000000002</v>
          </cell>
        </row>
        <row r="1118">
          <cell r="A1118">
            <v>632043</v>
          </cell>
          <cell r="B1118">
            <v>63</v>
          </cell>
          <cell r="C1118">
            <v>120</v>
          </cell>
          <cell r="D1118" t="str">
            <v>Exploración Progreso</v>
          </cell>
          <cell r="E1118">
            <v>2043</v>
          </cell>
          <cell r="F1118">
            <v>12.054649999999999</v>
          </cell>
          <cell r="G1118">
            <v>7.53498</v>
          </cell>
          <cell r="H1118">
            <v>7.53498</v>
          </cell>
          <cell r="I1118">
            <v>0</v>
          </cell>
          <cell r="J1118">
            <v>0.36792000000000002</v>
          </cell>
        </row>
        <row r="1119">
          <cell r="A1119">
            <v>632044</v>
          </cell>
          <cell r="B1119">
            <v>63</v>
          </cell>
          <cell r="C1119">
            <v>120</v>
          </cell>
          <cell r="D1119" t="str">
            <v>Exploración Progreso</v>
          </cell>
          <cell r="E1119">
            <v>2044</v>
          </cell>
          <cell r="F1119">
            <v>10.59272</v>
          </cell>
          <cell r="G1119">
            <v>6.6169499999999992</v>
          </cell>
          <cell r="H1119">
            <v>6.6169499999999992</v>
          </cell>
          <cell r="I1119">
            <v>0</v>
          </cell>
          <cell r="J1119">
            <v>0.32313000000000003</v>
          </cell>
        </row>
        <row r="1120">
          <cell r="A1120">
            <v>632045</v>
          </cell>
          <cell r="B1120">
            <v>63</v>
          </cell>
          <cell r="C1120">
            <v>120</v>
          </cell>
          <cell r="D1120" t="str">
            <v>Exploración Progreso</v>
          </cell>
          <cell r="E1120">
            <v>2045</v>
          </cell>
          <cell r="F1120">
            <v>9.4365600000000001</v>
          </cell>
          <cell r="G1120">
            <v>5.9183900000000005</v>
          </cell>
          <cell r="H1120">
            <v>5.9183900000000005</v>
          </cell>
          <cell r="I1120">
            <v>0</v>
          </cell>
          <cell r="J1120">
            <v>0.29178999999999999</v>
          </cell>
        </row>
        <row r="1121">
          <cell r="A1121">
            <v>632046</v>
          </cell>
          <cell r="B1121">
            <v>63</v>
          </cell>
          <cell r="C1121">
            <v>120</v>
          </cell>
          <cell r="D1121" t="str">
            <v>Exploración Progreso</v>
          </cell>
          <cell r="E1121">
            <v>2046</v>
          </cell>
          <cell r="F1121">
            <v>8.3624399999999994</v>
          </cell>
          <cell r="G1121">
            <v>5.2536300000000002</v>
          </cell>
          <cell r="H1121">
            <v>5.2536300000000002</v>
          </cell>
          <cell r="I1121">
            <v>0</v>
          </cell>
          <cell r="J1121">
            <v>0.25967000000000001</v>
          </cell>
        </row>
        <row r="1122">
          <cell r="A1122">
            <v>632047</v>
          </cell>
          <cell r="B1122">
            <v>63</v>
          </cell>
          <cell r="C1122">
            <v>120</v>
          </cell>
          <cell r="D1122" t="str">
            <v>Exploración Progreso</v>
          </cell>
          <cell r="E1122">
            <v>2047</v>
          </cell>
          <cell r="F1122">
            <v>7.4542999999999999</v>
          </cell>
          <cell r="G1122">
            <v>4.6370199999999997</v>
          </cell>
          <cell r="H1122">
            <v>4.6370199999999997</v>
          </cell>
          <cell r="I1122">
            <v>0</v>
          </cell>
          <cell r="J1122">
            <v>0.22842999999999999</v>
          </cell>
        </row>
        <row r="1123">
          <cell r="A1123">
            <v>632048</v>
          </cell>
          <cell r="B1123">
            <v>63</v>
          </cell>
          <cell r="C1123">
            <v>120</v>
          </cell>
          <cell r="D1123" t="str">
            <v>Exploración Progreso</v>
          </cell>
          <cell r="E1123">
            <v>2048</v>
          </cell>
          <cell r="F1123">
            <v>6.6692999999999998</v>
          </cell>
          <cell r="G1123">
            <v>4.1195000000000004</v>
          </cell>
          <cell r="H1123">
            <v>4.1195000000000004</v>
          </cell>
          <cell r="I1123">
            <v>0</v>
          </cell>
          <cell r="J1123">
            <v>0.20222999999999999</v>
          </cell>
        </row>
        <row r="1124">
          <cell r="A1124">
            <v>632049</v>
          </cell>
          <cell r="B1124">
            <v>63</v>
          </cell>
          <cell r="C1124">
            <v>120</v>
          </cell>
          <cell r="D1124" t="str">
            <v>Exploración Progreso</v>
          </cell>
          <cell r="E1124">
            <v>2049</v>
          </cell>
          <cell r="F1124">
            <v>5.8361499999999999</v>
          </cell>
          <cell r="G1124">
            <v>3.6019600000000001</v>
          </cell>
          <cell r="H1124">
            <v>3.6019600000000001</v>
          </cell>
          <cell r="I1124">
            <v>0</v>
          </cell>
          <cell r="J1124">
            <v>0.17732000000000001</v>
          </cell>
        </row>
        <row r="1125">
          <cell r="A1125">
            <v>632050</v>
          </cell>
          <cell r="B1125">
            <v>63</v>
          </cell>
          <cell r="C1125">
            <v>120</v>
          </cell>
          <cell r="D1125" t="str">
            <v>Exploración Progreso</v>
          </cell>
          <cell r="E1125">
            <v>2050</v>
          </cell>
          <cell r="F1125">
            <v>4.8695199999999996</v>
          </cell>
          <cell r="G1125">
            <v>3.0074399999999999</v>
          </cell>
          <cell r="H1125">
            <v>3.0074399999999999</v>
          </cell>
          <cell r="I1125">
            <v>0</v>
          </cell>
          <cell r="J1125">
            <v>0.1507</v>
          </cell>
        </row>
        <row r="1126">
          <cell r="A1126">
            <v>632051</v>
          </cell>
          <cell r="B1126">
            <v>63</v>
          </cell>
          <cell r="C1126">
            <v>120</v>
          </cell>
          <cell r="D1126" t="str">
            <v>Exploración Progreso</v>
          </cell>
          <cell r="E1126">
            <v>2051</v>
          </cell>
          <cell r="F1126">
            <v>3.95011</v>
          </cell>
          <cell r="G1126">
            <v>2.4466999999999999</v>
          </cell>
          <cell r="H1126">
            <v>2.4466999999999999</v>
          </cell>
          <cell r="I1126">
            <v>0</v>
          </cell>
          <cell r="J1126">
            <v>0.12769</v>
          </cell>
        </row>
        <row r="1127">
          <cell r="A1127">
            <v>632052</v>
          </cell>
          <cell r="B1127">
            <v>63</v>
          </cell>
          <cell r="C1127">
            <v>120</v>
          </cell>
          <cell r="D1127" t="str">
            <v>Exploración Progreso</v>
          </cell>
          <cell r="E1127">
            <v>2052</v>
          </cell>
          <cell r="F1127">
            <v>3.44862</v>
          </cell>
          <cell r="G1127">
            <v>2.1361699999999999</v>
          </cell>
          <cell r="H1127">
            <v>2.1361699999999999</v>
          </cell>
          <cell r="I1127">
            <v>0</v>
          </cell>
          <cell r="J1127">
            <v>0.11172</v>
          </cell>
        </row>
        <row r="1128">
          <cell r="A1128">
            <v>632053</v>
          </cell>
          <cell r="B1128">
            <v>63</v>
          </cell>
          <cell r="C1128">
            <v>120</v>
          </cell>
          <cell r="D1128" t="str">
            <v>Exploración Progreso</v>
          </cell>
          <cell r="E1128">
            <v>2053</v>
          </cell>
          <cell r="F1128">
            <v>3.0872299999999999</v>
          </cell>
          <cell r="G1128">
            <v>1.92465</v>
          </cell>
          <cell r="H1128">
            <v>1.92465</v>
          </cell>
          <cell r="I1128">
            <v>0</v>
          </cell>
          <cell r="J1128">
            <v>0.10191</v>
          </cell>
        </row>
        <row r="1129">
          <cell r="A1129">
            <v>632054</v>
          </cell>
          <cell r="B1129">
            <v>63</v>
          </cell>
          <cell r="C1129">
            <v>120</v>
          </cell>
          <cell r="D1129" t="str">
            <v>Exploración Progreso</v>
          </cell>
          <cell r="E1129">
            <v>2054</v>
          </cell>
          <cell r="F1129">
            <v>2.7128100000000002</v>
          </cell>
          <cell r="G1129">
            <v>1.6912100000000001</v>
          </cell>
          <cell r="H1129">
            <v>1.6912100000000001</v>
          </cell>
          <cell r="I1129">
            <v>0</v>
          </cell>
          <cell r="J1129">
            <v>8.9849999999999999E-2</v>
          </cell>
        </row>
        <row r="1130">
          <cell r="A1130">
            <v>632055</v>
          </cell>
          <cell r="B1130">
            <v>63</v>
          </cell>
          <cell r="C1130">
            <v>120</v>
          </cell>
          <cell r="D1130" t="str">
            <v>Exploración Progreso</v>
          </cell>
          <cell r="E1130">
            <v>2055</v>
          </cell>
          <cell r="F1130">
            <v>2.36883</v>
          </cell>
          <cell r="G1130">
            <v>1.4735500000000001</v>
          </cell>
          <cell r="H1130">
            <v>1.4735500000000001</v>
          </cell>
          <cell r="I1130">
            <v>0</v>
          </cell>
          <cell r="J1130">
            <v>7.7990000000000004E-2</v>
          </cell>
        </row>
        <row r="1131">
          <cell r="A1131">
            <v>632056</v>
          </cell>
          <cell r="B1131">
            <v>63</v>
          </cell>
          <cell r="C1131">
            <v>120</v>
          </cell>
          <cell r="D1131" t="str">
            <v>Exploración Progreso</v>
          </cell>
          <cell r="E1131">
            <v>2056</v>
          </cell>
          <cell r="F1131">
            <v>2.0832299999999999</v>
          </cell>
          <cell r="G1131">
            <v>1.2958700000000001</v>
          </cell>
          <cell r="H1131">
            <v>1.2958700000000001</v>
          </cell>
          <cell r="I1131">
            <v>0</v>
          </cell>
          <cell r="J1131">
            <v>6.8589999999999998E-2</v>
          </cell>
        </row>
        <row r="1132">
          <cell r="A1132">
            <v>632057</v>
          </cell>
          <cell r="B1132">
            <v>63</v>
          </cell>
          <cell r="C1132">
            <v>120</v>
          </cell>
          <cell r="D1132" t="str">
            <v>Exploración Progreso</v>
          </cell>
          <cell r="E1132">
            <v>2057</v>
          </cell>
          <cell r="F1132">
            <v>1.8256599999999998</v>
          </cell>
          <cell r="G1132">
            <v>1.13618</v>
          </cell>
          <cell r="H1132">
            <v>1.13618</v>
          </cell>
          <cell r="I1132">
            <v>0</v>
          </cell>
          <cell r="J1132">
            <v>6.012E-2</v>
          </cell>
        </row>
        <row r="1133">
          <cell r="A1133">
            <v>632058</v>
          </cell>
          <cell r="B1133">
            <v>63</v>
          </cell>
          <cell r="C1133">
            <v>120</v>
          </cell>
          <cell r="D1133" t="str">
            <v>Exploración Progreso</v>
          </cell>
          <cell r="E1133">
            <v>2058</v>
          </cell>
          <cell r="F1133">
            <v>1.5818500000000002</v>
          </cell>
          <cell r="G1133">
            <v>0.98450000000000004</v>
          </cell>
          <cell r="H1133">
            <v>0.98450000000000004</v>
          </cell>
          <cell r="I1133">
            <v>0</v>
          </cell>
          <cell r="J1133">
            <v>5.1989999999999995E-2</v>
          </cell>
        </row>
        <row r="1134">
          <cell r="A1134">
            <v>632059</v>
          </cell>
          <cell r="B1134">
            <v>63</v>
          </cell>
          <cell r="C1134">
            <v>120</v>
          </cell>
          <cell r="D1134" t="str">
            <v>Exploración Progreso</v>
          </cell>
          <cell r="E1134">
            <v>2059</v>
          </cell>
          <cell r="F1134">
            <v>1.37178</v>
          </cell>
          <cell r="G1134">
            <v>0.85285999999999995</v>
          </cell>
          <cell r="H1134">
            <v>0.85285999999999995</v>
          </cell>
          <cell r="I1134">
            <v>0</v>
          </cell>
          <cell r="J1134">
            <v>4.4909999999999999E-2</v>
          </cell>
        </row>
        <row r="1135">
          <cell r="A1135">
            <v>632060</v>
          </cell>
          <cell r="B1135">
            <v>63</v>
          </cell>
          <cell r="C1135">
            <v>120</v>
          </cell>
          <cell r="D1135" t="str">
            <v>Exploración Progreso</v>
          </cell>
          <cell r="E1135">
            <v>2060</v>
          </cell>
          <cell r="F1135">
            <v>0.13256000000000001</v>
          </cell>
          <cell r="G1135">
            <v>7.0540000000000005E-2</v>
          </cell>
          <cell r="H1135">
            <v>7.0540000000000005E-2</v>
          </cell>
          <cell r="I1135">
            <v>0</v>
          </cell>
          <cell r="J1135">
            <v>4.6000000000000001E-4</v>
          </cell>
        </row>
        <row r="1136">
          <cell r="A1136">
            <v>632061</v>
          </cell>
          <cell r="B1136">
            <v>63</v>
          </cell>
          <cell r="C1136">
            <v>120</v>
          </cell>
          <cell r="D1136" t="str">
            <v>Exploración Progreso</v>
          </cell>
          <cell r="E1136">
            <v>2061</v>
          </cell>
          <cell r="F1136">
            <v>9.7960000000000005E-2</v>
          </cell>
          <cell r="G1136">
            <v>5.246E-2</v>
          </cell>
          <cell r="H1136">
            <v>5.246E-2</v>
          </cell>
          <cell r="I1136">
            <v>0</v>
          </cell>
          <cell r="J1136">
            <v>2.5999999999999998E-4</v>
          </cell>
        </row>
        <row r="1137">
          <cell r="A1137">
            <v>632062</v>
          </cell>
          <cell r="B1137">
            <v>63</v>
          </cell>
          <cell r="C1137">
            <v>120</v>
          </cell>
          <cell r="D1137" t="str">
            <v>Exploración Progreso</v>
          </cell>
          <cell r="E1137">
            <v>2062</v>
          </cell>
          <cell r="F1137">
            <v>4.8890000000000003E-2</v>
          </cell>
          <cell r="G1137">
            <v>2.605E-2</v>
          </cell>
          <cell r="H1137">
            <v>2.605E-2</v>
          </cell>
          <cell r="I1137">
            <v>0</v>
          </cell>
          <cell r="J1137">
            <v>1.7000000000000001E-4</v>
          </cell>
        </row>
        <row r="1138">
          <cell r="A1138">
            <v>642011</v>
          </cell>
          <cell r="B1138">
            <v>64</v>
          </cell>
          <cell r="C1138">
            <v>113</v>
          </cell>
          <cell r="D1138" t="str">
            <v>Exploración Evaluación del Potencial Reforma Terciario</v>
          </cell>
          <cell r="E1138">
            <v>2011</v>
          </cell>
          <cell r="F1138">
            <v>0</v>
          </cell>
          <cell r="G1138">
            <v>0</v>
          </cell>
          <cell r="H1138">
            <v>0</v>
          </cell>
          <cell r="I1138">
            <v>0</v>
          </cell>
          <cell r="J1138">
            <v>0</v>
          </cell>
        </row>
        <row r="1139">
          <cell r="A1139">
            <v>642012</v>
          </cell>
          <cell r="B1139">
            <v>64</v>
          </cell>
          <cell r="C1139">
            <v>113</v>
          </cell>
          <cell r="D1139" t="str">
            <v>Exploración Evaluación del Potencial Reforma Terciario</v>
          </cell>
          <cell r="E1139">
            <v>2012</v>
          </cell>
          <cell r="F1139">
            <v>0</v>
          </cell>
          <cell r="G1139">
            <v>0</v>
          </cell>
          <cell r="H1139">
            <v>0</v>
          </cell>
          <cell r="I1139">
            <v>0</v>
          </cell>
          <cell r="J1139">
            <v>0</v>
          </cell>
        </row>
        <row r="1140">
          <cell r="A1140">
            <v>642013</v>
          </cell>
          <cell r="B1140">
            <v>64</v>
          </cell>
          <cell r="C1140">
            <v>113</v>
          </cell>
          <cell r="D1140" t="str">
            <v>Exploración Evaluación del Potencial Reforma Terciario</v>
          </cell>
          <cell r="E1140">
            <v>2013</v>
          </cell>
          <cell r="F1140">
            <v>0</v>
          </cell>
          <cell r="G1140">
            <v>0</v>
          </cell>
          <cell r="H1140">
            <v>0</v>
          </cell>
          <cell r="I1140">
            <v>0</v>
          </cell>
          <cell r="J1140">
            <v>0</v>
          </cell>
        </row>
        <row r="1141">
          <cell r="A1141">
            <v>642014</v>
          </cell>
          <cell r="B1141">
            <v>64</v>
          </cell>
          <cell r="C1141">
            <v>113</v>
          </cell>
          <cell r="D1141" t="str">
            <v>Exploración Evaluación del Potencial Reforma Terciario</v>
          </cell>
          <cell r="E1141">
            <v>2014</v>
          </cell>
          <cell r="F1141">
            <v>0</v>
          </cell>
          <cell r="G1141">
            <v>0</v>
          </cell>
          <cell r="H1141">
            <v>0</v>
          </cell>
          <cell r="I1141">
            <v>0</v>
          </cell>
          <cell r="J1141">
            <v>0</v>
          </cell>
        </row>
        <row r="1142">
          <cell r="A1142">
            <v>642015</v>
          </cell>
          <cell r="B1142">
            <v>64</v>
          </cell>
          <cell r="C1142">
            <v>113</v>
          </cell>
          <cell r="D1142" t="str">
            <v>Exploración Evaluación del Potencial Reforma Terciario</v>
          </cell>
          <cell r="E1142">
            <v>2015</v>
          </cell>
          <cell r="F1142">
            <v>0</v>
          </cell>
          <cell r="G1142">
            <v>0</v>
          </cell>
          <cell r="H1142">
            <v>0</v>
          </cell>
          <cell r="I1142">
            <v>0</v>
          </cell>
          <cell r="J1142">
            <v>0</v>
          </cell>
        </row>
        <row r="1143">
          <cell r="A1143">
            <v>642016</v>
          </cell>
          <cell r="B1143">
            <v>64</v>
          </cell>
          <cell r="C1143">
            <v>113</v>
          </cell>
          <cell r="D1143" t="str">
            <v>Exploración Evaluación del Potencial Reforma Terciario</v>
          </cell>
          <cell r="E1143">
            <v>2016</v>
          </cell>
          <cell r="F1143">
            <v>0.86048999999999998</v>
          </cell>
          <cell r="G1143">
            <v>1.8263</v>
          </cell>
          <cell r="H1143">
            <v>1.8263</v>
          </cell>
          <cell r="I1143">
            <v>0</v>
          </cell>
          <cell r="J1143">
            <v>0.18701999999999999</v>
          </cell>
        </row>
        <row r="1144">
          <cell r="A1144">
            <v>642017</v>
          </cell>
          <cell r="B1144">
            <v>64</v>
          </cell>
          <cell r="C1144">
            <v>113</v>
          </cell>
          <cell r="D1144" t="str">
            <v>Exploración Evaluación del Potencial Reforma Terciario</v>
          </cell>
          <cell r="E1144">
            <v>2017</v>
          </cell>
          <cell r="F1144">
            <v>7.8184299999999993</v>
          </cell>
          <cell r="G1144">
            <v>20.342239999999997</v>
          </cell>
          <cell r="H1144">
            <v>20.342239999999997</v>
          </cell>
          <cell r="I1144">
            <v>0</v>
          </cell>
          <cell r="J1144">
            <v>2.2262500000000003</v>
          </cell>
        </row>
        <row r="1145">
          <cell r="A1145">
            <v>642018</v>
          </cell>
          <cell r="B1145">
            <v>64</v>
          </cell>
          <cell r="C1145">
            <v>113</v>
          </cell>
          <cell r="D1145" t="str">
            <v>Exploración Evaluación del Potencial Reforma Terciario</v>
          </cell>
          <cell r="E1145">
            <v>2018</v>
          </cell>
          <cell r="F1145">
            <v>12.94027</v>
          </cell>
          <cell r="G1145">
            <v>38.449120000000001</v>
          </cell>
          <cell r="H1145">
            <v>38.449120000000001</v>
          </cell>
          <cell r="I1145">
            <v>0</v>
          </cell>
          <cell r="J1145">
            <v>4.3229199999999999</v>
          </cell>
        </row>
        <row r="1146">
          <cell r="A1146">
            <v>642019</v>
          </cell>
          <cell r="B1146">
            <v>64</v>
          </cell>
          <cell r="C1146">
            <v>113</v>
          </cell>
          <cell r="D1146" t="str">
            <v>Exploración Evaluación del Potencial Reforma Terciario</v>
          </cell>
          <cell r="E1146">
            <v>2019</v>
          </cell>
          <cell r="F1146">
            <v>15.470960000000002</v>
          </cell>
          <cell r="G1146">
            <v>46.738999999999997</v>
          </cell>
          <cell r="H1146">
            <v>46.738999999999997</v>
          </cell>
          <cell r="I1146">
            <v>0</v>
          </cell>
          <cell r="J1146">
            <v>5.2097800000000003</v>
          </cell>
        </row>
        <row r="1147">
          <cell r="A1147">
            <v>642020</v>
          </cell>
          <cell r="B1147">
            <v>64</v>
          </cell>
          <cell r="C1147">
            <v>113</v>
          </cell>
          <cell r="D1147" t="str">
            <v>Exploración Evaluación del Potencial Reforma Terciario</v>
          </cell>
          <cell r="E1147">
            <v>2020</v>
          </cell>
          <cell r="F1147">
            <v>29.44228</v>
          </cell>
          <cell r="G1147">
            <v>74.291150000000002</v>
          </cell>
          <cell r="H1147">
            <v>74.291150000000002</v>
          </cell>
          <cell r="I1147">
            <v>0</v>
          </cell>
          <cell r="J1147">
            <v>7.8698399999999999</v>
          </cell>
        </row>
        <row r="1148">
          <cell r="A1148">
            <v>642021</v>
          </cell>
          <cell r="B1148">
            <v>64</v>
          </cell>
          <cell r="C1148">
            <v>113</v>
          </cell>
          <cell r="D1148" t="str">
            <v>Exploración Evaluación del Potencial Reforma Terciario</v>
          </cell>
          <cell r="E1148">
            <v>2021</v>
          </cell>
          <cell r="F1148">
            <v>43.737230000000004</v>
          </cell>
          <cell r="G1148">
            <v>100.32592</v>
          </cell>
          <cell r="H1148">
            <v>100.32592</v>
          </cell>
          <cell r="I1148">
            <v>0</v>
          </cell>
          <cell r="J1148">
            <v>10.37588</v>
          </cell>
        </row>
        <row r="1149">
          <cell r="A1149">
            <v>642022</v>
          </cell>
          <cell r="B1149">
            <v>64</v>
          </cell>
          <cell r="C1149">
            <v>113</v>
          </cell>
          <cell r="D1149" t="str">
            <v>Exploración Evaluación del Potencial Reforma Terciario</v>
          </cell>
          <cell r="E1149">
            <v>2022</v>
          </cell>
          <cell r="F1149">
            <v>46.66301</v>
          </cell>
          <cell r="G1149">
            <v>102.27940000000001</v>
          </cell>
          <cell r="H1149">
            <v>102.27940000000001</v>
          </cell>
          <cell r="I1149">
            <v>0</v>
          </cell>
          <cell r="J1149">
            <v>10.476760000000001</v>
          </cell>
        </row>
        <row r="1150">
          <cell r="A1150">
            <v>642023</v>
          </cell>
          <cell r="B1150">
            <v>64</v>
          </cell>
          <cell r="C1150">
            <v>113</v>
          </cell>
          <cell r="D1150" t="str">
            <v>Exploración Evaluación del Potencial Reforma Terciario</v>
          </cell>
          <cell r="E1150">
            <v>2023</v>
          </cell>
          <cell r="F1150">
            <v>48.954279999999997</v>
          </cell>
          <cell r="G1150">
            <v>104.00129999999999</v>
          </cell>
          <cell r="H1150">
            <v>104.00129999999999</v>
          </cell>
          <cell r="I1150">
            <v>0</v>
          </cell>
          <cell r="J1150">
            <v>10.616979999999998</v>
          </cell>
        </row>
        <row r="1151">
          <cell r="A1151">
            <v>642024</v>
          </cell>
          <cell r="B1151">
            <v>64</v>
          </cell>
          <cell r="C1151">
            <v>113</v>
          </cell>
          <cell r="D1151" t="str">
            <v>Exploración Evaluación del Potencial Reforma Terciario</v>
          </cell>
          <cell r="E1151">
            <v>2024</v>
          </cell>
          <cell r="F1151">
            <v>50.62677</v>
          </cell>
          <cell r="G1151">
            <v>106.9813</v>
          </cell>
          <cell r="H1151">
            <v>106.9813</v>
          </cell>
          <cell r="I1151">
            <v>0</v>
          </cell>
          <cell r="J1151">
            <v>10.968599999999999</v>
          </cell>
        </row>
        <row r="1152">
          <cell r="A1152">
            <v>642025</v>
          </cell>
          <cell r="B1152">
            <v>64</v>
          </cell>
          <cell r="C1152">
            <v>113</v>
          </cell>
          <cell r="D1152" t="str">
            <v>Exploración Evaluación del Potencial Reforma Terciario</v>
          </cell>
          <cell r="E1152">
            <v>2025</v>
          </cell>
          <cell r="F1152">
            <v>49.681070000000005</v>
          </cell>
          <cell r="G1152">
            <v>110.87614000000001</v>
          </cell>
          <cell r="H1152">
            <v>110.87614000000001</v>
          </cell>
          <cell r="I1152">
            <v>0</v>
          </cell>
          <cell r="J1152">
            <v>11.56016</v>
          </cell>
        </row>
        <row r="1153">
          <cell r="A1153">
            <v>642026</v>
          </cell>
          <cell r="B1153">
            <v>64</v>
          </cell>
          <cell r="C1153">
            <v>113</v>
          </cell>
          <cell r="D1153" t="str">
            <v>Exploración Evaluación del Potencial Reforma Terciario</v>
          </cell>
          <cell r="E1153">
            <v>2026</v>
          </cell>
          <cell r="F1153">
            <v>49.632500000000007</v>
          </cell>
          <cell r="G1153">
            <v>118.51239000000001</v>
          </cell>
          <cell r="H1153">
            <v>118.51239000000001</v>
          </cell>
          <cell r="I1153">
            <v>0</v>
          </cell>
          <cell r="J1153">
            <v>12.577999999999999</v>
          </cell>
        </row>
        <row r="1154">
          <cell r="A1154">
            <v>642027</v>
          </cell>
          <cell r="B1154">
            <v>64</v>
          </cell>
          <cell r="C1154">
            <v>113</v>
          </cell>
          <cell r="D1154" t="str">
            <v>Exploración Evaluación del Potencial Reforma Terciario</v>
          </cell>
          <cell r="E1154">
            <v>2027</v>
          </cell>
          <cell r="F1154">
            <v>49.842199999999991</v>
          </cell>
          <cell r="G1154">
            <v>121.11309</v>
          </cell>
          <cell r="H1154">
            <v>121.11309</v>
          </cell>
          <cell r="I1154">
            <v>0</v>
          </cell>
          <cell r="J1154">
            <v>12.826809999999998</v>
          </cell>
        </row>
        <row r="1155">
          <cell r="A1155">
            <v>642028</v>
          </cell>
          <cell r="B1155">
            <v>64</v>
          </cell>
          <cell r="C1155">
            <v>113</v>
          </cell>
          <cell r="D1155" t="str">
            <v>Exploración Evaluación del Potencial Reforma Terciario</v>
          </cell>
          <cell r="E1155">
            <v>2028</v>
          </cell>
          <cell r="F1155">
            <v>49.902449999999995</v>
          </cell>
          <cell r="G1155">
            <v>121.05883</v>
          </cell>
          <cell r="H1155">
            <v>121.05883</v>
          </cell>
          <cell r="I1155">
            <v>0</v>
          </cell>
          <cell r="J1155">
            <v>12.671810000000001</v>
          </cell>
        </row>
        <row r="1156">
          <cell r="A1156">
            <v>642029</v>
          </cell>
          <cell r="B1156">
            <v>64</v>
          </cell>
          <cell r="C1156">
            <v>113</v>
          </cell>
          <cell r="D1156" t="str">
            <v>Exploración Evaluación del Potencial Reforma Terciario</v>
          </cell>
          <cell r="E1156">
            <v>2029</v>
          </cell>
          <cell r="F1156">
            <v>55.238219999999998</v>
          </cell>
          <cell r="G1156">
            <v>128.96003999999999</v>
          </cell>
          <cell r="H1156">
            <v>128.96003999999999</v>
          </cell>
          <cell r="I1156">
            <v>0</v>
          </cell>
          <cell r="J1156">
            <v>13.31251</v>
          </cell>
        </row>
        <row r="1157">
          <cell r="A1157">
            <v>642030</v>
          </cell>
          <cell r="B1157">
            <v>64</v>
          </cell>
          <cell r="C1157">
            <v>113</v>
          </cell>
          <cell r="D1157" t="str">
            <v>Exploración Evaluación del Potencial Reforma Terciario</v>
          </cell>
          <cell r="E1157">
            <v>2030</v>
          </cell>
          <cell r="F1157">
            <v>67.543999999999997</v>
          </cell>
          <cell r="G1157">
            <v>150.5224</v>
          </cell>
          <cell r="H1157">
            <v>150.5224</v>
          </cell>
          <cell r="I1157">
            <v>0</v>
          </cell>
          <cell r="J1157">
            <v>15.092890000000001</v>
          </cell>
        </row>
        <row r="1158">
          <cell r="A1158">
            <v>642031</v>
          </cell>
          <cell r="B1158">
            <v>64</v>
          </cell>
          <cell r="C1158">
            <v>113</v>
          </cell>
          <cell r="D1158" t="str">
            <v>Exploración Evaluación del Potencial Reforma Terciario</v>
          </cell>
          <cell r="E1158">
            <v>2031</v>
          </cell>
          <cell r="F1158">
            <v>74.888809999999992</v>
          </cell>
          <cell r="G1158">
            <v>163.64049999999997</v>
          </cell>
          <cell r="H1158">
            <v>163.64049999999997</v>
          </cell>
          <cell r="I1158">
            <v>0</v>
          </cell>
          <cell r="J1158">
            <v>16.084399999999999</v>
          </cell>
        </row>
        <row r="1159">
          <cell r="A1159">
            <v>642032</v>
          </cell>
          <cell r="B1159">
            <v>64</v>
          </cell>
          <cell r="C1159">
            <v>113</v>
          </cell>
          <cell r="D1159" t="str">
            <v>Exploración Evaluación del Potencial Reforma Terciario</v>
          </cell>
          <cell r="E1159">
            <v>2032</v>
          </cell>
          <cell r="F1159">
            <v>77.808889999999991</v>
          </cell>
          <cell r="G1159">
            <v>170.56660999999997</v>
          </cell>
          <cell r="H1159">
            <v>170.56660999999997</v>
          </cell>
          <cell r="I1159">
            <v>0</v>
          </cell>
          <cell r="J1159">
            <v>16.886269999999996</v>
          </cell>
        </row>
        <row r="1160">
          <cell r="A1160">
            <v>642033</v>
          </cell>
          <cell r="B1160">
            <v>64</v>
          </cell>
          <cell r="C1160">
            <v>113</v>
          </cell>
          <cell r="D1160" t="str">
            <v>Exploración Evaluación del Potencial Reforma Terciario</v>
          </cell>
          <cell r="E1160">
            <v>2033</v>
          </cell>
          <cell r="F1160">
            <v>74.640839999999997</v>
          </cell>
          <cell r="G1160">
            <v>167.82773</v>
          </cell>
          <cell r="H1160">
            <v>167.82773</v>
          </cell>
          <cell r="I1160">
            <v>0</v>
          </cell>
          <cell r="J1160">
            <v>16.822540000000004</v>
          </cell>
        </row>
        <row r="1161">
          <cell r="A1161">
            <v>642034</v>
          </cell>
          <cell r="B1161">
            <v>64</v>
          </cell>
          <cell r="C1161">
            <v>113</v>
          </cell>
          <cell r="D1161" t="str">
            <v>Exploración Evaluación del Potencial Reforma Terciario</v>
          </cell>
          <cell r="E1161">
            <v>2034</v>
          </cell>
          <cell r="F1161">
            <v>65.494419999999991</v>
          </cell>
          <cell r="G1161">
            <v>151.05861999999999</v>
          </cell>
          <cell r="H1161">
            <v>151.05861999999999</v>
          </cell>
          <cell r="I1161">
            <v>0</v>
          </cell>
          <cell r="J1161">
            <v>15.304150000000002</v>
          </cell>
        </row>
        <row r="1162">
          <cell r="A1162">
            <v>642035</v>
          </cell>
          <cell r="B1162">
            <v>64</v>
          </cell>
          <cell r="C1162">
            <v>113</v>
          </cell>
          <cell r="D1162" t="str">
            <v>Exploración Evaluación del Potencial Reforma Terciario</v>
          </cell>
          <cell r="E1162">
            <v>2035</v>
          </cell>
          <cell r="F1162">
            <v>54.964820000000003</v>
          </cell>
          <cell r="G1162">
            <v>128.8871</v>
          </cell>
          <cell r="H1162">
            <v>128.8871</v>
          </cell>
          <cell r="I1162">
            <v>0</v>
          </cell>
          <cell r="J1162">
            <v>13.10257</v>
          </cell>
        </row>
        <row r="1163">
          <cell r="A1163">
            <v>642036</v>
          </cell>
          <cell r="B1163">
            <v>64</v>
          </cell>
          <cell r="C1163">
            <v>113</v>
          </cell>
          <cell r="D1163" t="str">
            <v>Exploración Evaluación del Potencial Reforma Terciario</v>
          </cell>
          <cell r="E1163">
            <v>2036</v>
          </cell>
          <cell r="F1163">
            <v>45.308139999999995</v>
          </cell>
          <cell r="G1163">
            <v>107.23989</v>
          </cell>
          <cell r="H1163">
            <v>107.23989</v>
          </cell>
          <cell r="I1163">
            <v>0</v>
          </cell>
          <cell r="J1163">
            <v>10.89744</v>
          </cell>
        </row>
        <row r="1164">
          <cell r="A1164">
            <v>642037</v>
          </cell>
          <cell r="B1164">
            <v>64</v>
          </cell>
          <cell r="C1164">
            <v>113</v>
          </cell>
          <cell r="D1164" t="str">
            <v>Exploración Evaluación del Potencial Reforma Terciario</v>
          </cell>
          <cell r="E1164">
            <v>2037</v>
          </cell>
          <cell r="F1164">
            <v>37.356200000000001</v>
          </cell>
          <cell r="G1164">
            <v>88.868920000000003</v>
          </cell>
          <cell r="H1164">
            <v>88.868920000000003</v>
          </cell>
          <cell r="I1164">
            <v>0</v>
          </cell>
          <cell r="J1164">
            <v>9.008280000000001</v>
          </cell>
        </row>
        <row r="1165">
          <cell r="A1165">
            <v>642038</v>
          </cell>
          <cell r="B1165">
            <v>64</v>
          </cell>
          <cell r="C1165">
            <v>113</v>
          </cell>
          <cell r="D1165" t="str">
            <v>Exploración Evaluación del Potencial Reforma Terciario</v>
          </cell>
          <cell r="E1165">
            <v>2038</v>
          </cell>
          <cell r="F1165">
            <v>30.861260000000001</v>
          </cell>
          <cell r="G1165">
            <v>73.735529999999997</v>
          </cell>
          <cell r="H1165">
            <v>73.735529999999997</v>
          </cell>
          <cell r="I1165">
            <v>0</v>
          </cell>
          <cell r="J1165">
            <v>7.44916</v>
          </cell>
        </row>
        <row r="1166">
          <cell r="A1166">
            <v>642039</v>
          </cell>
          <cell r="B1166">
            <v>64</v>
          </cell>
          <cell r="C1166">
            <v>113</v>
          </cell>
          <cell r="D1166" t="str">
            <v>Exploración Evaluación del Potencial Reforma Terciario</v>
          </cell>
          <cell r="E1166">
            <v>2039</v>
          </cell>
          <cell r="F1166">
            <v>25.769559999999998</v>
          </cell>
          <cell r="G1166">
            <v>61.467780000000005</v>
          </cell>
          <cell r="H1166">
            <v>61.467780000000005</v>
          </cell>
          <cell r="I1166">
            <v>0</v>
          </cell>
          <cell r="J1166">
            <v>6.1746699999999999</v>
          </cell>
        </row>
        <row r="1167">
          <cell r="A1167">
            <v>642040</v>
          </cell>
          <cell r="B1167">
            <v>64</v>
          </cell>
          <cell r="C1167">
            <v>113</v>
          </cell>
          <cell r="D1167" t="str">
            <v>Exploración Evaluación del Potencial Reforma Terciario</v>
          </cell>
          <cell r="E1167">
            <v>2040</v>
          </cell>
          <cell r="F1167">
            <v>21.637180000000001</v>
          </cell>
          <cell r="G1167">
            <v>51.48198</v>
          </cell>
          <cell r="H1167">
            <v>51.48198</v>
          </cell>
          <cell r="I1167">
            <v>0</v>
          </cell>
          <cell r="J1167">
            <v>5.1402299999999999</v>
          </cell>
        </row>
        <row r="1168">
          <cell r="A1168">
            <v>642041</v>
          </cell>
          <cell r="B1168">
            <v>64</v>
          </cell>
          <cell r="C1168">
            <v>113</v>
          </cell>
          <cell r="D1168" t="str">
            <v>Exploración Evaluación del Potencial Reforma Terciario</v>
          </cell>
          <cell r="E1168">
            <v>2041</v>
          </cell>
          <cell r="F1168">
            <v>18.147040000000001</v>
          </cell>
          <cell r="G1168">
            <v>43.543340000000001</v>
          </cell>
          <cell r="H1168">
            <v>43.543340000000001</v>
          </cell>
          <cell r="I1168">
            <v>0</v>
          </cell>
          <cell r="J1168">
            <v>4.2771899999999992</v>
          </cell>
        </row>
        <row r="1169">
          <cell r="A1169">
            <v>642042</v>
          </cell>
          <cell r="B1169">
            <v>64</v>
          </cell>
          <cell r="C1169">
            <v>113</v>
          </cell>
          <cell r="D1169" t="str">
            <v>Exploración Evaluación del Potencial Reforma Terciario</v>
          </cell>
          <cell r="E1169">
            <v>2042</v>
          </cell>
          <cell r="F1169">
            <v>15.316420000000001</v>
          </cell>
          <cell r="G1169">
            <v>36.82246</v>
          </cell>
          <cell r="H1169">
            <v>36.82246</v>
          </cell>
          <cell r="I1169">
            <v>0</v>
          </cell>
          <cell r="J1169">
            <v>3.58663</v>
          </cell>
        </row>
        <row r="1170">
          <cell r="A1170">
            <v>642043</v>
          </cell>
          <cell r="B1170">
            <v>64</v>
          </cell>
          <cell r="C1170">
            <v>113</v>
          </cell>
          <cell r="D1170" t="str">
            <v>Exploración Evaluación del Potencial Reforma Terciario</v>
          </cell>
          <cell r="E1170">
            <v>2043</v>
          </cell>
          <cell r="F1170">
            <v>12.91301</v>
          </cell>
          <cell r="G1170">
            <v>31.011600000000001</v>
          </cell>
          <cell r="H1170">
            <v>31.011600000000001</v>
          </cell>
          <cell r="I1170">
            <v>0</v>
          </cell>
          <cell r="J1170">
            <v>3.0023900000000001</v>
          </cell>
        </row>
        <row r="1171">
          <cell r="A1171">
            <v>642044</v>
          </cell>
          <cell r="B1171">
            <v>64</v>
          </cell>
          <cell r="C1171">
            <v>113</v>
          </cell>
          <cell r="D1171" t="str">
            <v>Exploración Evaluación del Potencial Reforma Terciario</v>
          </cell>
          <cell r="E1171">
            <v>2044</v>
          </cell>
          <cell r="F1171">
            <v>10.949580000000001</v>
          </cell>
          <cell r="G1171">
            <v>26.271409999999999</v>
          </cell>
          <cell r="H1171">
            <v>26.271409999999999</v>
          </cell>
          <cell r="I1171">
            <v>0</v>
          </cell>
          <cell r="J1171">
            <v>2.5280200000000002</v>
          </cell>
        </row>
        <row r="1172">
          <cell r="A1172">
            <v>642045</v>
          </cell>
          <cell r="B1172">
            <v>64</v>
          </cell>
          <cell r="C1172">
            <v>113</v>
          </cell>
          <cell r="D1172" t="str">
            <v>Exploración Evaluación del Potencial Reforma Terciario</v>
          </cell>
          <cell r="E1172">
            <v>2045</v>
          </cell>
          <cell r="F1172">
            <v>9.2877999999999989</v>
          </cell>
          <cell r="G1172">
            <v>22.28754</v>
          </cell>
          <cell r="H1172">
            <v>22.28754</v>
          </cell>
          <cell r="I1172">
            <v>0</v>
          </cell>
          <cell r="J1172">
            <v>2.1315</v>
          </cell>
        </row>
        <row r="1173">
          <cell r="A1173">
            <v>642046</v>
          </cell>
          <cell r="B1173">
            <v>64</v>
          </cell>
          <cell r="C1173">
            <v>113</v>
          </cell>
          <cell r="D1173" t="str">
            <v>Exploración Evaluación del Potencial Reforma Terciario</v>
          </cell>
          <cell r="E1173">
            <v>2046</v>
          </cell>
          <cell r="F1173">
            <v>7.9281500000000005</v>
          </cell>
          <cell r="G1173">
            <v>19.0029</v>
          </cell>
          <cell r="H1173">
            <v>19.0029</v>
          </cell>
          <cell r="I1173">
            <v>0</v>
          </cell>
          <cell r="J1173">
            <v>1.8060300000000002</v>
          </cell>
        </row>
        <row r="1174">
          <cell r="A1174">
            <v>642047</v>
          </cell>
          <cell r="B1174">
            <v>64</v>
          </cell>
          <cell r="C1174">
            <v>113</v>
          </cell>
          <cell r="D1174" t="str">
            <v>Exploración Evaluación del Potencial Reforma Terciario</v>
          </cell>
          <cell r="E1174">
            <v>2047</v>
          </cell>
          <cell r="F1174">
            <v>6.8055700000000003</v>
          </cell>
          <cell r="G1174">
            <v>16.272379999999998</v>
          </cell>
          <cell r="H1174">
            <v>16.272379999999998</v>
          </cell>
          <cell r="I1174">
            <v>0</v>
          </cell>
          <cell r="J1174">
            <v>1.53626</v>
          </cell>
        </row>
        <row r="1175">
          <cell r="A1175">
            <v>642048</v>
          </cell>
          <cell r="B1175">
            <v>64</v>
          </cell>
          <cell r="C1175">
            <v>113</v>
          </cell>
          <cell r="D1175" t="str">
            <v>Exploración Evaluación del Potencial Reforma Terciario</v>
          </cell>
          <cell r="E1175">
            <v>2048</v>
          </cell>
          <cell r="F1175">
            <v>5.8634000000000004</v>
          </cell>
          <cell r="G1175">
            <v>14.005549999999999</v>
          </cell>
          <cell r="H1175">
            <v>14.005549999999999</v>
          </cell>
          <cell r="I1175">
            <v>0</v>
          </cell>
          <cell r="J1175">
            <v>1.3145699999999998</v>
          </cell>
        </row>
        <row r="1176">
          <cell r="A1176">
            <v>642049</v>
          </cell>
          <cell r="B1176">
            <v>64</v>
          </cell>
          <cell r="C1176">
            <v>113</v>
          </cell>
          <cell r="D1176" t="str">
            <v>Exploración Evaluación del Potencial Reforma Terciario</v>
          </cell>
          <cell r="E1176">
            <v>2049</v>
          </cell>
          <cell r="F1176">
            <v>5.0503099999999996</v>
          </cell>
          <cell r="G1176">
            <v>12.08381</v>
          </cell>
          <cell r="H1176">
            <v>12.08381</v>
          </cell>
          <cell r="I1176">
            <v>0</v>
          </cell>
          <cell r="J1176">
            <v>1.12923</v>
          </cell>
        </row>
        <row r="1177">
          <cell r="A1177">
            <v>642050</v>
          </cell>
          <cell r="B1177">
            <v>64</v>
          </cell>
          <cell r="C1177">
            <v>113</v>
          </cell>
          <cell r="D1177" t="str">
            <v>Exploración Evaluación del Potencial Reforma Terciario</v>
          </cell>
          <cell r="E1177">
            <v>2050</v>
          </cell>
          <cell r="F1177">
            <v>4.34511</v>
          </cell>
          <cell r="G1177">
            <v>10.43167</v>
          </cell>
          <cell r="H1177">
            <v>10.43167</v>
          </cell>
          <cell r="I1177">
            <v>0</v>
          </cell>
          <cell r="J1177">
            <v>0.97074000000000005</v>
          </cell>
        </row>
        <row r="1178">
          <cell r="A1178">
            <v>642051</v>
          </cell>
          <cell r="B1178">
            <v>64</v>
          </cell>
          <cell r="C1178">
            <v>113</v>
          </cell>
          <cell r="D1178" t="str">
            <v>Exploración Evaluación del Potencial Reforma Terciario</v>
          </cell>
          <cell r="E1178">
            <v>2051</v>
          </cell>
          <cell r="F1178">
            <v>3.7491599999999998</v>
          </cell>
          <cell r="G1178">
            <v>9.0351599999999994</v>
          </cell>
          <cell r="H1178">
            <v>9.0351599999999994</v>
          </cell>
          <cell r="I1178">
            <v>0</v>
          </cell>
          <cell r="J1178">
            <v>0.83753000000000011</v>
          </cell>
        </row>
        <row r="1179">
          <cell r="A1179">
            <v>642052</v>
          </cell>
          <cell r="B1179">
            <v>64</v>
          </cell>
          <cell r="C1179">
            <v>113</v>
          </cell>
          <cell r="D1179" t="str">
            <v>Exploración Evaluación del Potencial Reforma Terciario</v>
          </cell>
          <cell r="E1179">
            <v>2052</v>
          </cell>
          <cell r="F1179">
            <v>3.2484900000000003</v>
          </cell>
          <cell r="G1179">
            <v>7.8200799999999999</v>
          </cell>
          <cell r="H1179">
            <v>7.8200799999999999</v>
          </cell>
          <cell r="I1179">
            <v>0</v>
          </cell>
          <cell r="J1179">
            <v>0.72154000000000007</v>
          </cell>
        </row>
        <row r="1180">
          <cell r="A1180">
            <v>642053</v>
          </cell>
          <cell r="B1180">
            <v>64</v>
          </cell>
          <cell r="C1180">
            <v>113</v>
          </cell>
          <cell r="D1180" t="str">
            <v>Exploración Evaluación del Potencial Reforma Terciario</v>
          </cell>
          <cell r="E1180">
            <v>2053</v>
          </cell>
          <cell r="F1180">
            <v>2.8288700000000002</v>
          </cell>
          <cell r="G1180">
            <v>6.8447300000000002</v>
          </cell>
          <cell r="H1180">
            <v>6.8447300000000002</v>
          </cell>
          <cell r="I1180">
            <v>0</v>
          </cell>
          <cell r="J1180">
            <v>0.63025000000000009</v>
          </cell>
        </row>
        <row r="1181">
          <cell r="A1181">
            <v>642054</v>
          </cell>
          <cell r="B1181">
            <v>64</v>
          </cell>
          <cell r="C1181">
            <v>113</v>
          </cell>
          <cell r="D1181" t="str">
            <v>Exploración Evaluación del Potencial Reforma Terciario</v>
          </cell>
          <cell r="E1181">
            <v>2054</v>
          </cell>
          <cell r="F1181">
            <v>2.4592100000000001</v>
          </cell>
          <cell r="G1181">
            <v>5.9797199999999995</v>
          </cell>
          <cell r="H1181">
            <v>5.9797199999999995</v>
          </cell>
          <cell r="I1181">
            <v>0</v>
          </cell>
          <cell r="J1181">
            <v>0.54918</v>
          </cell>
        </row>
        <row r="1182">
          <cell r="A1182">
            <v>642055</v>
          </cell>
          <cell r="B1182">
            <v>64</v>
          </cell>
          <cell r="C1182">
            <v>113</v>
          </cell>
          <cell r="D1182" t="str">
            <v>Exploración Evaluación del Potencial Reforma Terciario</v>
          </cell>
          <cell r="E1182">
            <v>2055</v>
          </cell>
          <cell r="F1182">
            <v>2.1273900000000001</v>
          </cell>
          <cell r="G1182">
            <v>5.2224300000000001</v>
          </cell>
          <cell r="H1182">
            <v>5.2224300000000001</v>
          </cell>
          <cell r="I1182">
            <v>0</v>
          </cell>
          <cell r="J1182">
            <v>0.47966000000000003</v>
          </cell>
        </row>
        <row r="1183">
          <cell r="A1183">
            <v>642056</v>
          </cell>
          <cell r="B1183">
            <v>64</v>
          </cell>
          <cell r="C1183">
            <v>113</v>
          </cell>
          <cell r="D1183" t="str">
            <v>Exploración Evaluación del Potencial Reforma Terciario</v>
          </cell>
          <cell r="E1183">
            <v>2056</v>
          </cell>
          <cell r="F1183">
            <v>1.7957700000000001</v>
          </cell>
          <cell r="G1183">
            <v>4.5213199999999993</v>
          </cell>
          <cell r="H1183">
            <v>4.5213199999999993</v>
          </cell>
          <cell r="I1183">
            <v>0</v>
          </cell>
          <cell r="J1183">
            <v>0.41838000000000003</v>
          </cell>
        </row>
        <row r="1184">
          <cell r="A1184">
            <v>642057</v>
          </cell>
          <cell r="B1184">
            <v>64</v>
          </cell>
          <cell r="C1184">
            <v>113</v>
          </cell>
          <cell r="D1184" t="str">
            <v>Exploración Evaluación del Potencial Reforma Terciario</v>
          </cell>
          <cell r="E1184">
            <v>2057</v>
          </cell>
          <cell r="F1184">
            <v>1.38842</v>
          </cell>
          <cell r="G1184">
            <v>3.7043400000000002</v>
          </cell>
          <cell r="H1184">
            <v>3.7043400000000002</v>
          </cell>
          <cell r="I1184">
            <v>0</v>
          </cell>
          <cell r="J1184">
            <v>0.34820999999999996</v>
          </cell>
        </row>
        <row r="1185">
          <cell r="A1185">
            <v>642058</v>
          </cell>
          <cell r="B1185">
            <v>64</v>
          </cell>
          <cell r="C1185">
            <v>113</v>
          </cell>
          <cell r="D1185" t="str">
            <v>Exploración Evaluación del Potencial Reforma Terciario</v>
          </cell>
          <cell r="E1185">
            <v>2058</v>
          </cell>
          <cell r="F1185">
            <v>0.89820999999999995</v>
          </cell>
          <cell r="G1185">
            <v>2.5462100000000003</v>
          </cell>
          <cell r="H1185">
            <v>2.5462100000000003</v>
          </cell>
          <cell r="I1185">
            <v>0</v>
          </cell>
          <cell r="J1185">
            <v>0.23737999999999998</v>
          </cell>
        </row>
        <row r="1186">
          <cell r="A1186">
            <v>642059</v>
          </cell>
          <cell r="B1186">
            <v>64</v>
          </cell>
          <cell r="C1186">
            <v>113</v>
          </cell>
          <cell r="D1186" t="str">
            <v>Exploración Evaluación del Potencial Reforma Terciario</v>
          </cell>
          <cell r="E1186">
            <v>2059</v>
          </cell>
          <cell r="F1186">
            <v>0.37080999999999997</v>
          </cell>
          <cell r="G1186">
            <v>1.0972899999999999</v>
          </cell>
          <cell r="H1186">
            <v>1.0972899999999999</v>
          </cell>
          <cell r="I1186">
            <v>0</v>
          </cell>
          <cell r="J1186">
            <v>9.9589999999999998E-2</v>
          </cell>
        </row>
        <row r="1187">
          <cell r="A1187">
            <v>642060</v>
          </cell>
          <cell r="B1187">
            <v>64</v>
          </cell>
          <cell r="C1187">
            <v>113</v>
          </cell>
          <cell r="D1187" t="str">
            <v>Exploración Evaluación del Potencial Reforma Terciario</v>
          </cell>
          <cell r="E1187">
            <v>2060</v>
          </cell>
          <cell r="F1187">
            <v>0</v>
          </cell>
          <cell r="G1187">
            <v>0</v>
          </cell>
          <cell r="H1187">
            <v>0</v>
          </cell>
          <cell r="I1187">
            <v>0</v>
          </cell>
          <cell r="J1187">
            <v>0</v>
          </cell>
        </row>
        <row r="1188">
          <cell r="A1188">
            <v>652011</v>
          </cell>
          <cell r="B1188">
            <v>65</v>
          </cell>
          <cell r="C1188">
            <v>121</v>
          </cell>
          <cell r="D1188" t="str">
            <v>Exploración Sardina</v>
          </cell>
          <cell r="E1188">
            <v>2011</v>
          </cell>
          <cell r="F1188">
            <v>0</v>
          </cell>
          <cell r="G1188">
            <v>0</v>
          </cell>
          <cell r="H1188">
            <v>0</v>
          </cell>
          <cell r="I1188">
            <v>0</v>
          </cell>
          <cell r="J1188">
            <v>0</v>
          </cell>
        </row>
        <row r="1189">
          <cell r="A1189">
            <v>652012</v>
          </cell>
          <cell r="B1189">
            <v>65</v>
          </cell>
          <cell r="C1189">
            <v>121</v>
          </cell>
          <cell r="D1189" t="str">
            <v>Exploración Sardina</v>
          </cell>
          <cell r="E1189">
            <v>2012</v>
          </cell>
          <cell r="F1189">
            <v>0</v>
          </cell>
          <cell r="G1189">
            <v>0</v>
          </cell>
          <cell r="H1189">
            <v>0</v>
          </cell>
          <cell r="I1189">
            <v>0</v>
          </cell>
          <cell r="J1189">
            <v>0</v>
          </cell>
        </row>
        <row r="1190">
          <cell r="A1190">
            <v>652013</v>
          </cell>
          <cell r="B1190">
            <v>65</v>
          </cell>
          <cell r="C1190">
            <v>121</v>
          </cell>
          <cell r="D1190" t="str">
            <v>Exploración Sardina</v>
          </cell>
          <cell r="E1190">
            <v>2013</v>
          </cell>
          <cell r="F1190">
            <v>0</v>
          </cell>
          <cell r="G1190">
            <v>0</v>
          </cell>
          <cell r="H1190">
            <v>0</v>
          </cell>
          <cell r="I1190">
            <v>0</v>
          </cell>
          <cell r="J1190">
            <v>0</v>
          </cell>
        </row>
        <row r="1191">
          <cell r="A1191">
            <v>652014</v>
          </cell>
          <cell r="B1191">
            <v>65</v>
          </cell>
          <cell r="C1191">
            <v>121</v>
          </cell>
          <cell r="D1191" t="str">
            <v>Exploración Sardina</v>
          </cell>
          <cell r="E1191">
            <v>2014</v>
          </cell>
          <cell r="F1191">
            <v>0</v>
          </cell>
          <cell r="G1191">
            <v>0</v>
          </cell>
          <cell r="H1191">
            <v>0</v>
          </cell>
          <cell r="I1191">
            <v>0</v>
          </cell>
          <cell r="J1191">
            <v>0</v>
          </cell>
        </row>
        <row r="1192">
          <cell r="A1192">
            <v>652015</v>
          </cell>
          <cell r="B1192">
            <v>65</v>
          </cell>
          <cell r="C1192">
            <v>121</v>
          </cell>
          <cell r="D1192" t="str">
            <v>Exploración Sardina</v>
          </cell>
          <cell r="E1192">
            <v>2015</v>
          </cell>
          <cell r="F1192">
            <v>2.35</v>
          </cell>
          <cell r="G1192">
            <v>2.87</v>
          </cell>
          <cell r="H1192">
            <v>2.87</v>
          </cell>
          <cell r="I1192">
            <v>0</v>
          </cell>
          <cell r="J1192">
            <v>0.25</v>
          </cell>
        </row>
        <row r="1193">
          <cell r="A1193">
            <v>652016</v>
          </cell>
          <cell r="B1193">
            <v>65</v>
          </cell>
          <cell r="C1193">
            <v>121</v>
          </cell>
          <cell r="D1193" t="str">
            <v>Exploración Sardina</v>
          </cell>
          <cell r="E1193">
            <v>2016</v>
          </cell>
          <cell r="F1193">
            <v>6.0600000000000005</v>
          </cell>
          <cell r="G1193">
            <v>7.42</v>
          </cell>
          <cell r="H1193">
            <v>7.42</v>
          </cell>
          <cell r="I1193">
            <v>0</v>
          </cell>
          <cell r="J1193">
            <v>0.63</v>
          </cell>
        </row>
        <row r="1194">
          <cell r="A1194">
            <v>652017</v>
          </cell>
          <cell r="B1194">
            <v>65</v>
          </cell>
          <cell r="C1194">
            <v>121</v>
          </cell>
          <cell r="D1194" t="str">
            <v>Exploración Sardina</v>
          </cell>
          <cell r="E1194">
            <v>2017</v>
          </cell>
          <cell r="F1194">
            <v>8.16</v>
          </cell>
          <cell r="G1194">
            <v>9.9400000000000013</v>
          </cell>
          <cell r="H1194">
            <v>9.9400000000000013</v>
          </cell>
          <cell r="I1194">
            <v>0</v>
          </cell>
          <cell r="J1194">
            <v>0.85</v>
          </cell>
        </row>
        <row r="1195">
          <cell r="A1195">
            <v>652018</v>
          </cell>
          <cell r="B1195">
            <v>65</v>
          </cell>
          <cell r="C1195">
            <v>121</v>
          </cell>
          <cell r="D1195" t="str">
            <v>Exploración Sardina</v>
          </cell>
          <cell r="E1195">
            <v>2018</v>
          </cell>
          <cell r="F1195">
            <v>14.93</v>
          </cell>
          <cell r="G1195">
            <v>18.229999999999997</v>
          </cell>
          <cell r="H1195">
            <v>18.229999999999997</v>
          </cell>
          <cell r="I1195">
            <v>0</v>
          </cell>
          <cell r="J1195">
            <v>1.56</v>
          </cell>
        </row>
        <row r="1196">
          <cell r="A1196">
            <v>652019</v>
          </cell>
          <cell r="B1196">
            <v>65</v>
          </cell>
          <cell r="C1196">
            <v>121</v>
          </cell>
          <cell r="D1196" t="str">
            <v>Exploración Sardina</v>
          </cell>
          <cell r="E1196">
            <v>2019</v>
          </cell>
          <cell r="F1196">
            <v>20.76</v>
          </cell>
          <cell r="G1196">
            <v>25.369999999999997</v>
          </cell>
          <cell r="H1196">
            <v>25.369999999999997</v>
          </cell>
          <cell r="I1196">
            <v>0</v>
          </cell>
          <cell r="J1196">
            <v>2.17</v>
          </cell>
        </row>
        <row r="1197">
          <cell r="A1197">
            <v>652020</v>
          </cell>
          <cell r="B1197">
            <v>65</v>
          </cell>
          <cell r="C1197">
            <v>121</v>
          </cell>
          <cell r="D1197" t="str">
            <v>Exploración Sardina</v>
          </cell>
          <cell r="E1197">
            <v>2020</v>
          </cell>
          <cell r="F1197">
            <v>27.400000000000002</v>
          </cell>
          <cell r="G1197">
            <v>33.33</v>
          </cell>
          <cell r="H1197">
            <v>33.33</v>
          </cell>
          <cell r="I1197">
            <v>0</v>
          </cell>
          <cell r="J1197">
            <v>2.8499999999999996</v>
          </cell>
        </row>
        <row r="1198">
          <cell r="A1198">
            <v>652021</v>
          </cell>
          <cell r="B1198">
            <v>65</v>
          </cell>
          <cell r="C1198">
            <v>121</v>
          </cell>
          <cell r="D1198" t="str">
            <v>Exploración Sardina</v>
          </cell>
          <cell r="E1198">
            <v>2021</v>
          </cell>
          <cell r="F1198">
            <v>32.510000000000005</v>
          </cell>
          <cell r="G1198">
            <v>39.419999999999995</v>
          </cell>
          <cell r="H1198">
            <v>39.419999999999995</v>
          </cell>
          <cell r="I1198">
            <v>0</v>
          </cell>
          <cell r="J1198">
            <v>3.3600000000000003</v>
          </cell>
        </row>
        <row r="1199">
          <cell r="A1199">
            <v>652022</v>
          </cell>
          <cell r="B1199">
            <v>65</v>
          </cell>
          <cell r="C1199">
            <v>121</v>
          </cell>
          <cell r="D1199" t="str">
            <v>Exploración Sardina</v>
          </cell>
          <cell r="E1199">
            <v>2022</v>
          </cell>
          <cell r="F1199">
            <v>32.61</v>
          </cell>
          <cell r="G1199">
            <v>102.03</v>
          </cell>
          <cell r="H1199">
            <v>102.03</v>
          </cell>
          <cell r="I1199">
            <v>0</v>
          </cell>
          <cell r="J1199">
            <v>3.8899999999999997</v>
          </cell>
        </row>
        <row r="1200">
          <cell r="A1200">
            <v>652023</v>
          </cell>
          <cell r="B1200">
            <v>65</v>
          </cell>
          <cell r="C1200">
            <v>121</v>
          </cell>
          <cell r="D1200" t="str">
            <v>Exploración Sardina</v>
          </cell>
          <cell r="E1200">
            <v>2023</v>
          </cell>
          <cell r="F1200">
            <v>33.880000000000003</v>
          </cell>
          <cell r="G1200">
            <v>120.22000000000003</v>
          </cell>
          <cell r="H1200">
            <v>120.22000000000003</v>
          </cell>
          <cell r="I1200">
            <v>0</v>
          </cell>
          <cell r="J1200">
            <v>4.1900000000000004</v>
          </cell>
        </row>
        <row r="1201">
          <cell r="A1201">
            <v>652024</v>
          </cell>
          <cell r="B1201">
            <v>65</v>
          </cell>
          <cell r="C1201">
            <v>121</v>
          </cell>
          <cell r="D1201" t="str">
            <v>Exploración Sardina</v>
          </cell>
          <cell r="E1201">
            <v>2024</v>
          </cell>
          <cell r="F1201">
            <v>40.08</v>
          </cell>
          <cell r="G1201">
            <v>112.24999999999999</v>
          </cell>
          <cell r="H1201">
            <v>112.24999999999999</v>
          </cell>
          <cell r="I1201">
            <v>0</v>
          </cell>
          <cell r="J1201">
            <v>4.71</v>
          </cell>
        </row>
        <row r="1202">
          <cell r="A1202">
            <v>652025</v>
          </cell>
          <cell r="B1202">
            <v>65</v>
          </cell>
          <cell r="C1202">
            <v>121</v>
          </cell>
          <cell r="D1202" t="str">
            <v>Exploración Sardina</v>
          </cell>
          <cell r="E1202">
            <v>2025</v>
          </cell>
          <cell r="F1202">
            <v>50.160000000000004</v>
          </cell>
          <cell r="G1202">
            <v>112.47999999999999</v>
          </cell>
          <cell r="H1202">
            <v>112.47999999999999</v>
          </cell>
          <cell r="I1202">
            <v>0</v>
          </cell>
          <cell r="J1202">
            <v>5.44</v>
          </cell>
        </row>
        <row r="1203">
          <cell r="A1203">
            <v>652026</v>
          </cell>
          <cell r="B1203">
            <v>65</v>
          </cell>
          <cell r="C1203">
            <v>121</v>
          </cell>
          <cell r="D1203" t="str">
            <v>Exploración Sardina</v>
          </cell>
          <cell r="E1203">
            <v>2026</v>
          </cell>
          <cell r="F1203">
            <v>64.399999999999991</v>
          </cell>
          <cell r="G1203">
            <v>117.55999999999999</v>
          </cell>
          <cell r="H1203">
            <v>117.55999999999999</v>
          </cell>
          <cell r="I1203">
            <v>0</v>
          </cell>
          <cell r="J1203">
            <v>6.8100000000000005</v>
          </cell>
        </row>
        <row r="1204">
          <cell r="A1204">
            <v>652027</v>
          </cell>
          <cell r="B1204">
            <v>65</v>
          </cell>
          <cell r="C1204">
            <v>121</v>
          </cell>
          <cell r="D1204" t="str">
            <v>Exploración Sardina</v>
          </cell>
          <cell r="E1204">
            <v>2027</v>
          </cell>
          <cell r="F1204">
            <v>79.52000000000001</v>
          </cell>
          <cell r="G1204">
            <v>126.04</v>
          </cell>
          <cell r="H1204">
            <v>126.04</v>
          </cell>
          <cell r="I1204">
            <v>0</v>
          </cell>
          <cell r="J1204">
            <v>8.32</v>
          </cell>
        </row>
        <row r="1205">
          <cell r="A1205">
            <v>652028</v>
          </cell>
          <cell r="B1205">
            <v>65</v>
          </cell>
          <cell r="C1205">
            <v>121</v>
          </cell>
          <cell r="D1205" t="str">
            <v>Exploración Sardina</v>
          </cell>
          <cell r="E1205">
            <v>2028</v>
          </cell>
          <cell r="F1205">
            <v>86.779999999999987</v>
          </cell>
          <cell r="G1205">
            <v>127.95000000000002</v>
          </cell>
          <cell r="H1205">
            <v>127.95000000000002</v>
          </cell>
          <cell r="I1205">
            <v>0</v>
          </cell>
          <cell r="J1205">
            <v>9.08</v>
          </cell>
        </row>
        <row r="1206">
          <cell r="A1206">
            <v>652029</v>
          </cell>
          <cell r="B1206">
            <v>65</v>
          </cell>
          <cell r="C1206">
            <v>121</v>
          </cell>
          <cell r="D1206" t="str">
            <v>Exploración Sardina</v>
          </cell>
          <cell r="E1206">
            <v>2029</v>
          </cell>
          <cell r="F1206">
            <v>86.11</v>
          </cell>
          <cell r="G1206">
            <v>121.72</v>
          </cell>
          <cell r="H1206">
            <v>121.72</v>
          </cell>
          <cell r="I1206">
            <v>0</v>
          </cell>
          <cell r="J1206">
            <v>8.99</v>
          </cell>
        </row>
        <row r="1207">
          <cell r="A1207">
            <v>652030</v>
          </cell>
          <cell r="B1207">
            <v>65</v>
          </cell>
          <cell r="C1207">
            <v>121</v>
          </cell>
          <cell r="D1207" t="str">
            <v>Exploración Sardina</v>
          </cell>
          <cell r="E1207">
            <v>2030</v>
          </cell>
          <cell r="F1207">
            <v>80.09</v>
          </cell>
          <cell r="G1207">
            <v>110.24</v>
          </cell>
          <cell r="H1207">
            <v>110.24</v>
          </cell>
          <cell r="I1207">
            <v>0</v>
          </cell>
          <cell r="J1207">
            <v>8.34</v>
          </cell>
        </row>
        <row r="1208">
          <cell r="A1208">
            <v>652031</v>
          </cell>
          <cell r="B1208">
            <v>65</v>
          </cell>
          <cell r="C1208">
            <v>121</v>
          </cell>
          <cell r="D1208" t="str">
            <v>Exploración Sardina</v>
          </cell>
          <cell r="E1208">
            <v>2031</v>
          </cell>
          <cell r="F1208">
            <v>74.009999999999991</v>
          </cell>
          <cell r="G1208">
            <v>100.09</v>
          </cell>
          <cell r="H1208">
            <v>100.09</v>
          </cell>
          <cell r="I1208">
            <v>0</v>
          </cell>
          <cell r="J1208">
            <v>7.7000000000000011</v>
          </cell>
        </row>
        <row r="1209">
          <cell r="A1209">
            <v>652032</v>
          </cell>
          <cell r="B1209">
            <v>65</v>
          </cell>
          <cell r="C1209">
            <v>121</v>
          </cell>
          <cell r="D1209" t="str">
            <v>Exploración Sardina</v>
          </cell>
          <cell r="E1209">
            <v>2032</v>
          </cell>
          <cell r="F1209">
            <v>69.14</v>
          </cell>
          <cell r="G1209">
            <v>99.68</v>
          </cell>
          <cell r="H1209">
            <v>99.68</v>
          </cell>
          <cell r="I1209">
            <v>0</v>
          </cell>
          <cell r="J1209">
            <v>7.26</v>
          </cell>
        </row>
        <row r="1210">
          <cell r="A1210">
            <v>652033</v>
          </cell>
          <cell r="B1210">
            <v>65</v>
          </cell>
          <cell r="C1210">
            <v>121</v>
          </cell>
          <cell r="D1210" t="str">
            <v>Exploración Sardina</v>
          </cell>
          <cell r="E1210">
            <v>2033</v>
          </cell>
          <cell r="F1210">
            <v>65.099999999999994</v>
          </cell>
          <cell r="G1210">
            <v>93.78</v>
          </cell>
          <cell r="H1210">
            <v>93.78</v>
          </cell>
          <cell r="I1210">
            <v>0</v>
          </cell>
          <cell r="J1210">
            <v>6.8599999999999994</v>
          </cell>
        </row>
        <row r="1211">
          <cell r="A1211">
            <v>652034</v>
          </cell>
          <cell r="B1211">
            <v>65</v>
          </cell>
          <cell r="C1211">
            <v>121</v>
          </cell>
          <cell r="D1211" t="str">
            <v>Exploración Sardina</v>
          </cell>
          <cell r="E1211">
            <v>2034</v>
          </cell>
          <cell r="F1211">
            <v>61.45</v>
          </cell>
          <cell r="G1211">
            <v>85.6</v>
          </cell>
          <cell r="H1211">
            <v>85.6</v>
          </cell>
          <cell r="I1211">
            <v>0</v>
          </cell>
          <cell r="J1211">
            <v>6.4600000000000009</v>
          </cell>
        </row>
        <row r="1212">
          <cell r="A1212">
            <v>652035</v>
          </cell>
          <cell r="B1212">
            <v>65</v>
          </cell>
          <cell r="C1212">
            <v>121</v>
          </cell>
          <cell r="D1212" t="str">
            <v>Exploración Sardina</v>
          </cell>
          <cell r="E1212">
            <v>2035</v>
          </cell>
          <cell r="F1212">
            <v>57.99</v>
          </cell>
          <cell r="G1212">
            <v>78.5</v>
          </cell>
          <cell r="H1212">
            <v>78.5</v>
          </cell>
          <cell r="I1212">
            <v>0</v>
          </cell>
          <cell r="J1212">
            <v>6.0600000000000005</v>
          </cell>
        </row>
        <row r="1213">
          <cell r="A1213">
            <v>652036</v>
          </cell>
          <cell r="B1213">
            <v>65</v>
          </cell>
          <cell r="C1213">
            <v>121</v>
          </cell>
          <cell r="D1213" t="str">
            <v>Exploración Sardina</v>
          </cell>
          <cell r="E1213">
            <v>2036</v>
          </cell>
          <cell r="F1213">
            <v>54.73</v>
          </cell>
          <cell r="G1213">
            <v>72.320000000000007</v>
          </cell>
          <cell r="H1213">
            <v>72.320000000000007</v>
          </cell>
          <cell r="I1213">
            <v>0</v>
          </cell>
          <cell r="J1213">
            <v>5.72</v>
          </cell>
        </row>
        <row r="1214">
          <cell r="A1214">
            <v>652037</v>
          </cell>
          <cell r="B1214">
            <v>65</v>
          </cell>
          <cell r="C1214">
            <v>121</v>
          </cell>
          <cell r="D1214" t="str">
            <v>Exploración Sardina</v>
          </cell>
          <cell r="E1214">
            <v>2037</v>
          </cell>
          <cell r="F1214">
            <v>51.53</v>
          </cell>
          <cell r="G1214">
            <v>66.83</v>
          </cell>
          <cell r="H1214">
            <v>66.83</v>
          </cell>
          <cell r="I1214">
            <v>0</v>
          </cell>
          <cell r="J1214">
            <v>5.37</v>
          </cell>
        </row>
        <row r="1215">
          <cell r="A1215">
            <v>652038</v>
          </cell>
          <cell r="B1215">
            <v>65</v>
          </cell>
          <cell r="C1215">
            <v>121</v>
          </cell>
          <cell r="D1215" t="str">
            <v>Exploración Sardina</v>
          </cell>
          <cell r="E1215">
            <v>2038</v>
          </cell>
          <cell r="F1215">
            <v>48.5</v>
          </cell>
          <cell r="G1215">
            <v>62.04</v>
          </cell>
          <cell r="H1215">
            <v>62.04</v>
          </cell>
          <cell r="I1215">
            <v>0</v>
          </cell>
          <cell r="J1215">
            <v>5.0599999999999996</v>
          </cell>
        </row>
        <row r="1216">
          <cell r="A1216">
            <v>652039</v>
          </cell>
          <cell r="B1216">
            <v>65</v>
          </cell>
          <cell r="C1216">
            <v>121</v>
          </cell>
          <cell r="D1216" t="str">
            <v>Exploración Sardina</v>
          </cell>
          <cell r="E1216">
            <v>2039</v>
          </cell>
          <cell r="F1216">
            <v>45.74</v>
          </cell>
          <cell r="G1216">
            <v>57.88</v>
          </cell>
          <cell r="H1216">
            <v>57.88</v>
          </cell>
          <cell r="I1216">
            <v>0</v>
          </cell>
          <cell r="J1216">
            <v>4.78</v>
          </cell>
        </row>
        <row r="1217">
          <cell r="A1217">
            <v>652040</v>
          </cell>
          <cell r="B1217">
            <v>65</v>
          </cell>
          <cell r="C1217">
            <v>121</v>
          </cell>
          <cell r="D1217" t="str">
            <v>Exploración Sardina</v>
          </cell>
          <cell r="E1217">
            <v>2040</v>
          </cell>
          <cell r="F1217">
            <v>43.16</v>
          </cell>
          <cell r="G1217">
            <v>54.23</v>
          </cell>
          <cell r="H1217">
            <v>54.23</v>
          </cell>
          <cell r="I1217">
            <v>0</v>
          </cell>
          <cell r="J1217">
            <v>4.5</v>
          </cell>
        </row>
        <row r="1218">
          <cell r="A1218">
            <v>652041</v>
          </cell>
          <cell r="B1218">
            <v>65</v>
          </cell>
          <cell r="C1218">
            <v>121</v>
          </cell>
          <cell r="D1218" t="str">
            <v>Exploración Sardina</v>
          </cell>
          <cell r="E1218">
            <v>2041</v>
          </cell>
          <cell r="F1218">
            <v>40.72</v>
          </cell>
          <cell r="G1218">
            <v>50.85</v>
          </cell>
          <cell r="H1218">
            <v>50.85</v>
          </cell>
          <cell r="I1218">
            <v>0</v>
          </cell>
          <cell r="J1218">
            <v>4.25</v>
          </cell>
        </row>
        <row r="1219">
          <cell r="A1219">
            <v>652042</v>
          </cell>
          <cell r="B1219">
            <v>65</v>
          </cell>
          <cell r="C1219">
            <v>121</v>
          </cell>
          <cell r="D1219" t="str">
            <v>Exploración Sardina</v>
          </cell>
          <cell r="E1219">
            <v>2042</v>
          </cell>
          <cell r="F1219">
            <v>38.42</v>
          </cell>
          <cell r="G1219">
            <v>48.32</v>
          </cell>
          <cell r="H1219">
            <v>48.32</v>
          </cell>
          <cell r="I1219">
            <v>0</v>
          </cell>
          <cell r="J1219">
            <v>4.01</v>
          </cell>
        </row>
        <row r="1220">
          <cell r="A1220">
            <v>652043</v>
          </cell>
          <cell r="B1220">
            <v>65</v>
          </cell>
          <cell r="C1220">
            <v>121</v>
          </cell>
          <cell r="D1220" t="str">
            <v>Exploración Sardina</v>
          </cell>
          <cell r="E1220">
            <v>2043</v>
          </cell>
          <cell r="F1220">
            <v>36.19</v>
          </cell>
          <cell r="G1220">
            <v>45.28</v>
          </cell>
          <cell r="H1220">
            <v>45.28</v>
          </cell>
          <cell r="I1220">
            <v>0</v>
          </cell>
          <cell r="J1220">
            <v>3.7800000000000002</v>
          </cell>
        </row>
        <row r="1221">
          <cell r="A1221">
            <v>652044</v>
          </cell>
          <cell r="B1221">
            <v>65</v>
          </cell>
          <cell r="C1221">
            <v>121</v>
          </cell>
          <cell r="D1221" t="str">
            <v>Exploración Sardina</v>
          </cell>
          <cell r="E1221">
            <v>2044</v>
          </cell>
          <cell r="F1221">
            <v>34.129999999999995</v>
          </cell>
          <cell r="G1221">
            <v>42.449999999999996</v>
          </cell>
          <cell r="H1221">
            <v>42.449999999999996</v>
          </cell>
          <cell r="I1221">
            <v>0</v>
          </cell>
          <cell r="J1221">
            <v>3.5600000000000005</v>
          </cell>
        </row>
        <row r="1222">
          <cell r="A1222">
            <v>652045</v>
          </cell>
          <cell r="B1222">
            <v>65</v>
          </cell>
          <cell r="C1222">
            <v>121</v>
          </cell>
          <cell r="D1222" t="str">
            <v>Exploración Sardina</v>
          </cell>
          <cell r="E1222">
            <v>2045</v>
          </cell>
          <cell r="F1222">
            <v>32.15</v>
          </cell>
          <cell r="G1222">
            <v>39.760000000000005</v>
          </cell>
          <cell r="H1222">
            <v>39.760000000000005</v>
          </cell>
          <cell r="I1222">
            <v>0</v>
          </cell>
          <cell r="J1222">
            <v>3.3600000000000003</v>
          </cell>
        </row>
        <row r="1223">
          <cell r="A1223">
            <v>652046</v>
          </cell>
          <cell r="B1223">
            <v>65</v>
          </cell>
          <cell r="C1223">
            <v>121</v>
          </cell>
          <cell r="D1223" t="str">
            <v>Exploración Sardina</v>
          </cell>
          <cell r="E1223">
            <v>2046</v>
          </cell>
          <cell r="F1223">
            <v>30.27</v>
          </cell>
          <cell r="G1223">
            <v>37.340000000000003</v>
          </cell>
          <cell r="H1223">
            <v>37.340000000000003</v>
          </cell>
          <cell r="I1223">
            <v>0</v>
          </cell>
          <cell r="J1223">
            <v>3.1599999999999997</v>
          </cell>
        </row>
        <row r="1224">
          <cell r="A1224">
            <v>652047</v>
          </cell>
          <cell r="B1224">
            <v>65</v>
          </cell>
          <cell r="C1224">
            <v>121</v>
          </cell>
          <cell r="D1224" t="str">
            <v>Exploración Sardina</v>
          </cell>
          <cell r="E1224">
            <v>2047</v>
          </cell>
          <cell r="F1224">
            <v>28.519999999999996</v>
          </cell>
          <cell r="G1224">
            <v>35.1</v>
          </cell>
          <cell r="H1224">
            <v>35.1</v>
          </cell>
          <cell r="I1224">
            <v>0</v>
          </cell>
          <cell r="J1224">
            <v>2.9699999999999998</v>
          </cell>
        </row>
        <row r="1225">
          <cell r="A1225">
            <v>652048</v>
          </cell>
          <cell r="B1225">
            <v>65</v>
          </cell>
          <cell r="C1225">
            <v>121</v>
          </cell>
          <cell r="D1225" t="str">
            <v>Exploración Sardina</v>
          </cell>
          <cell r="E1225">
            <v>2048</v>
          </cell>
          <cell r="F1225">
            <v>26.86</v>
          </cell>
          <cell r="G1225">
            <v>32.99</v>
          </cell>
          <cell r="H1225">
            <v>32.99</v>
          </cell>
          <cell r="I1225">
            <v>0</v>
          </cell>
          <cell r="J1225">
            <v>2.81</v>
          </cell>
        </row>
        <row r="1226">
          <cell r="A1226">
            <v>652049</v>
          </cell>
          <cell r="B1226">
            <v>65</v>
          </cell>
          <cell r="C1226">
            <v>121</v>
          </cell>
          <cell r="D1226" t="str">
            <v>Exploración Sardina</v>
          </cell>
          <cell r="E1226">
            <v>2049</v>
          </cell>
          <cell r="F1226">
            <v>25.24</v>
          </cell>
          <cell r="G1226">
            <v>30.96</v>
          </cell>
          <cell r="H1226">
            <v>30.96</v>
          </cell>
          <cell r="I1226">
            <v>0</v>
          </cell>
          <cell r="J1226">
            <v>2.63</v>
          </cell>
        </row>
        <row r="1227">
          <cell r="A1227">
            <v>652050</v>
          </cell>
          <cell r="B1227">
            <v>65</v>
          </cell>
          <cell r="C1227">
            <v>121</v>
          </cell>
          <cell r="D1227" t="str">
            <v>Exploración Sardina</v>
          </cell>
          <cell r="E1227">
            <v>2050</v>
          </cell>
          <cell r="F1227">
            <v>23.73</v>
          </cell>
          <cell r="G1227">
            <v>29.080000000000002</v>
          </cell>
          <cell r="H1227">
            <v>29.080000000000002</v>
          </cell>
          <cell r="I1227">
            <v>0</v>
          </cell>
          <cell r="J1227">
            <v>2.48</v>
          </cell>
        </row>
        <row r="1228">
          <cell r="A1228">
            <v>652051</v>
          </cell>
          <cell r="B1228">
            <v>65</v>
          </cell>
          <cell r="C1228">
            <v>121</v>
          </cell>
          <cell r="D1228" t="str">
            <v>Exploración Sardina</v>
          </cell>
          <cell r="E1228">
            <v>2051</v>
          </cell>
          <cell r="F1228">
            <v>22.36</v>
          </cell>
          <cell r="G1228">
            <v>27.39</v>
          </cell>
          <cell r="H1228">
            <v>27.39</v>
          </cell>
          <cell r="I1228">
            <v>0</v>
          </cell>
          <cell r="J1228">
            <v>2.33</v>
          </cell>
        </row>
        <row r="1229">
          <cell r="A1229">
            <v>652052</v>
          </cell>
          <cell r="B1229">
            <v>65</v>
          </cell>
          <cell r="C1229">
            <v>121</v>
          </cell>
          <cell r="D1229" t="str">
            <v>Exploración Sardina</v>
          </cell>
          <cell r="E1229">
            <v>2052</v>
          </cell>
          <cell r="F1229">
            <v>21.02</v>
          </cell>
          <cell r="G1229">
            <v>25.75</v>
          </cell>
          <cell r="H1229">
            <v>25.75</v>
          </cell>
          <cell r="I1229">
            <v>0</v>
          </cell>
          <cell r="J1229">
            <v>2.19</v>
          </cell>
        </row>
        <row r="1230">
          <cell r="A1230">
            <v>652053</v>
          </cell>
          <cell r="B1230">
            <v>65</v>
          </cell>
          <cell r="C1230">
            <v>121</v>
          </cell>
          <cell r="D1230" t="str">
            <v>Exploración Sardina</v>
          </cell>
          <cell r="E1230">
            <v>2053</v>
          </cell>
          <cell r="F1230">
            <v>19.77</v>
          </cell>
          <cell r="G1230">
            <v>24.21</v>
          </cell>
          <cell r="H1230">
            <v>24.21</v>
          </cell>
          <cell r="I1230">
            <v>0</v>
          </cell>
          <cell r="J1230">
            <v>2.0499999999999998</v>
          </cell>
        </row>
        <row r="1231">
          <cell r="A1231">
            <v>652054</v>
          </cell>
          <cell r="B1231">
            <v>65</v>
          </cell>
          <cell r="C1231">
            <v>121</v>
          </cell>
          <cell r="D1231" t="str">
            <v>Exploración Sardina</v>
          </cell>
          <cell r="E1231">
            <v>2054</v>
          </cell>
          <cell r="F1231">
            <v>18.62</v>
          </cell>
          <cell r="G1231">
            <v>22.77</v>
          </cell>
          <cell r="H1231">
            <v>22.77</v>
          </cell>
          <cell r="I1231">
            <v>0</v>
          </cell>
          <cell r="J1231">
            <v>1.9300000000000002</v>
          </cell>
        </row>
        <row r="1232">
          <cell r="A1232">
            <v>652055</v>
          </cell>
          <cell r="B1232">
            <v>65</v>
          </cell>
          <cell r="C1232">
            <v>121</v>
          </cell>
          <cell r="D1232" t="str">
            <v>Exploración Sardina</v>
          </cell>
          <cell r="E1232">
            <v>2055</v>
          </cell>
          <cell r="F1232">
            <v>17.48</v>
          </cell>
          <cell r="G1232">
            <v>21.4</v>
          </cell>
          <cell r="H1232">
            <v>21.4</v>
          </cell>
          <cell r="I1232">
            <v>0</v>
          </cell>
          <cell r="J1232">
            <v>1.82</v>
          </cell>
        </row>
        <row r="1233">
          <cell r="A1233">
            <v>652056</v>
          </cell>
          <cell r="B1233">
            <v>65</v>
          </cell>
          <cell r="C1233">
            <v>121</v>
          </cell>
          <cell r="D1233" t="str">
            <v>Exploración Sardina</v>
          </cell>
          <cell r="E1233">
            <v>2056</v>
          </cell>
          <cell r="F1233">
            <v>16.380000000000003</v>
          </cell>
          <cell r="G1233">
            <v>20.059999999999999</v>
          </cell>
          <cell r="H1233">
            <v>20.059999999999999</v>
          </cell>
          <cell r="I1233">
            <v>0</v>
          </cell>
          <cell r="J1233">
            <v>1.72</v>
          </cell>
        </row>
        <row r="1234">
          <cell r="A1234">
            <v>652057</v>
          </cell>
          <cell r="B1234">
            <v>65</v>
          </cell>
          <cell r="C1234">
            <v>121</v>
          </cell>
          <cell r="D1234" t="str">
            <v>Exploración Sardina</v>
          </cell>
          <cell r="E1234">
            <v>2057</v>
          </cell>
          <cell r="F1234">
            <v>14.590000000000002</v>
          </cell>
          <cell r="G1234">
            <v>17.850000000000001</v>
          </cell>
          <cell r="H1234">
            <v>17.850000000000001</v>
          </cell>
          <cell r="I1234">
            <v>0</v>
          </cell>
          <cell r="J1234">
            <v>1.52</v>
          </cell>
        </row>
        <row r="1235">
          <cell r="A1235">
            <v>652058</v>
          </cell>
          <cell r="B1235">
            <v>65</v>
          </cell>
          <cell r="C1235">
            <v>121</v>
          </cell>
          <cell r="D1235" t="str">
            <v>Exploración Sardina</v>
          </cell>
          <cell r="E1235">
            <v>2058</v>
          </cell>
          <cell r="F1235">
            <v>9.9600000000000009</v>
          </cell>
          <cell r="G1235">
            <v>12.18</v>
          </cell>
          <cell r="H1235">
            <v>12.18</v>
          </cell>
          <cell r="I1235">
            <v>0</v>
          </cell>
          <cell r="J1235">
            <v>1.04</v>
          </cell>
        </row>
        <row r="1236">
          <cell r="A1236">
            <v>652059</v>
          </cell>
          <cell r="B1236">
            <v>65</v>
          </cell>
          <cell r="C1236">
            <v>121</v>
          </cell>
          <cell r="D1236" t="str">
            <v>Exploración Sardina</v>
          </cell>
          <cell r="E1236">
            <v>2059</v>
          </cell>
          <cell r="F1236">
            <v>7.99</v>
          </cell>
          <cell r="G1236">
            <v>9.77</v>
          </cell>
          <cell r="H1236">
            <v>9.77</v>
          </cell>
          <cell r="I1236">
            <v>0</v>
          </cell>
          <cell r="J1236">
            <v>0.85</v>
          </cell>
        </row>
        <row r="1237">
          <cell r="A1237">
            <v>662011</v>
          </cell>
          <cell r="B1237">
            <v>66</v>
          </cell>
          <cell r="C1237">
            <v>118</v>
          </cell>
          <cell r="D1237" t="str">
            <v>Exploración Incorporación de Reservas Simojovel</v>
          </cell>
          <cell r="E1237">
            <v>2011</v>
          </cell>
          <cell r="F1237">
            <v>0</v>
          </cell>
          <cell r="G1237">
            <v>0</v>
          </cell>
          <cell r="H1237">
            <v>0</v>
          </cell>
          <cell r="I1237">
            <v>0</v>
          </cell>
          <cell r="J1237">
            <v>0</v>
          </cell>
        </row>
        <row r="1238">
          <cell r="A1238">
            <v>662012</v>
          </cell>
          <cell r="B1238">
            <v>66</v>
          </cell>
          <cell r="C1238">
            <v>118</v>
          </cell>
          <cell r="D1238" t="str">
            <v>Exploración Incorporación de Reservas Simojovel</v>
          </cell>
          <cell r="E1238">
            <v>2012</v>
          </cell>
          <cell r="F1238">
            <v>0</v>
          </cell>
          <cell r="G1238">
            <v>0</v>
          </cell>
          <cell r="H1238">
            <v>0</v>
          </cell>
          <cell r="I1238">
            <v>0</v>
          </cell>
          <cell r="J1238">
            <v>0</v>
          </cell>
        </row>
        <row r="1239">
          <cell r="A1239">
            <v>662013</v>
          </cell>
          <cell r="B1239">
            <v>66</v>
          </cell>
          <cell r="C1239">
            <v>118</v>
          </cell>
          <cell r="D1239" t="str">
            <v>Exploración Incorporación de Reservas Simojovel</v>
          </cell>
          <cell r="E1239">
            <v>2013</v>
          </cell>
          <cell r="F1239">
            <v>0.76156000000000001</v>
          </cell>
          <cell r="G1239">
            <v>7.2414500000000004</v>
          </cell>
          <cell r="H1239">
            <v>7.2414500000000004</v>
          </cell>
          <cell r="I1239">
            <v>0</v>
          </cell>
          <cell r="J1239">
            <v>0.98015000000000008</v>
          </cell>
        </row>
        <row r="1240">
          <cell r="A1240">
            <v>662014</v>
          </cell>
          <cell r="B1240">
            <v>66</v>
          </cell>
          <cell r="C1240">
            <v>118</v>
          </cell>
          <cell r="D1240" t="str">
            <v>Exploración Incorporación de Reservas Simojovel</v>
          </cell>
          <cell r="E1240">
            <v>2014</v>
          </cell>
          <cell r="F1240">
            <v>8.6821000000000002</v>
          </cell>
          <cell r="G1240">
            <v>30.3186</v>
          </cell>
          <cell r="H1240">
            <v>30.3186</v>
          </cell>
          <cell r="I1240">
            <v>0</v>
          </cell>
          <cell r="J1240">
            <v>3.8271499999999996</v>
          </cell>
        </row>
        <row r="1241">
          <cell r="A1241">
            <v>662015</v>
          </cell>
          <cell r="B1241">
            <v>66</v>
          </cell>
          <cell r="C1241">
            <v>118</v>
          </cell>
          <cell r="D1241" t="str">
            <v>Exploración Incorporación de Reservas Simojovel</v>
          </cell>
          <cell r="E1241">
            <v>2015</v>
          </cell>
          <cell r="F1241">
            <v>17.607389999999999</v>
          </cell>
          <cell r="G1241">
            <v>63.597189999999998</v>
          </cell>
          <cell r="H1241">
            <v>63.597189999999998</v>
          </cell>
          <cell r="I1241">
            <v>0</v>
          </cell>
          <cell r="J1241">
            <v>7.9805299999999999</v>
          </cell>
        </row>
        <row r="1242">
          <cell r="A1242">
            <v>662016</v>
          </cell>
          <cell r="B1242">
            <v>66</v>
          </cell>
          <cell r="C1242">
            <v>118</v>
          </cell>
          <cell r="D1242" t="str">
            <v>Exploración Incorporación de Reservas Simojovel</v>
          </cell>
          <cell r="E1242">
            <v>2016</v>
          </cell>
          <cell r="F1242">
            <v>20.402480000000001</v>
          </cell>
          <cell r="G1242">
            <v>79.401610000000005</v>
          </cell>
          <cell r="H1242">
            <v>79.401610000000005</v>
          </cell>
          <cell r="I1242">
            <v>0</v>
          </cell>
          <cell r="J1242">
            <v>10.00676</v>
          </cell>
        </row>
        <row r="1243">
          <cell r="A1243">
            <v>662017</v>
          </cell>
          <cell r="B1243">
            <v>66</v>
          </cell>
          <cell r="C1243">
            <v>118</v>
          </cell>
          <cell r="D1243" t="str">
            <v>Exploración Incorporación de Reservas Simojovel</v>
          </cell>
          <cell r="E1243">
            <v>2017</v>
          </cell>
          <cell r="F1243">
            <v>24.345140000000001</v>
          </cell>
          <cell r="G1243">
            <v>93.530839999999998</v>
          </cell>
          <cell r="H1243">
            <v>93.530839999999998</v>
          </cell>
          <cell r="I1243">
            <v>0</v>
          </cell>
          <cell r="J1243">
            <v>11.767900000000001</v>
          </cell>
        </row>
        <row r="1244">
          <cell r="A1244">
            <v>662018</v>
          </cell>
          <cell r="B1244">
            <v>66</v>
          </cell>
          <cell r="C1244">
            <v>118</v>
          </cell>
          <cell r="D1244" t="str">
            <v>Exploración Incorporación de Reservas Simojovel</v>
          </cell>
          <cell r="E1244">
            <v>2018</v>
          </cell>
          <cell r="F1244">
            <v>28.0595</v>
          </cell>
          <cell r="G1244">
            <v>103.94234</v>
          </cell>
          <cell r="H1244">
            <v>103.94234</v>
          </cell>
          <cell r="I1244">
            <v>0</v>
          </cell>
          <cell r="J1244">
            <v>13.023299999999999</v>
          </cell>
        </row>
        <row r="1245">
          <cell r="A1245">
            <v>662019</v>
          </cell>
          <cell r="B1245">
            <v>66</v>
          </cell>
          <cell r="C1245">
            <v>118</v>
          </cell>
          <cell r="D1245" t="str">
            <v>Exploración Incorporación de Reservas Simojovel</v>
          </cell>
          <cell r="E1245">
            <v>2019</v>
          </cell>
          <cell r="F1245">
            <v>26.981189999999998</v>
          </cell>
          <cell r="G1245">
            <v>102.53936999999999</v>
          </cell>
          <cell r="H1245">
            <v>102.53936999999999</v>
          </cell>
          <cell r="I1245">
            <v>0</v>
          </cell>
          <cell r="J1245">
            <v>12.890890000000001</v>
          </cell>
        </row>
        <row r="1246">
          <cell r="A1246">
            <v>662020</v>
          </cell>
          <cell r="B1246">
            <v>66</v>
          </cell>
          <cell r="C1246">
            <v>118</v>
          </cell>
          <cell r="D1246" t="str">
            <v>Exploración Incorporación de Reservas Simojovel</v>
          </cell>
          <cell r="E1246">
            <v>2020</v>
          </cell>
          <cell r="F1246">
            <v>28.624419999999997</v>
          </cell>
          <cell r="G1246">
            <v>134.88721000000001</v>
          </cell>
          <cell r="H1246">
            <v>134.88721000000001</v>
          </cell>
          <cell r="I1246">
            <v>0</v>
          </cell>
          <cell r="J1246">
            <v>17.228949999999998</v>
          </cell>
        </row>
        <row r="1247">
          <cell r="A1247">
            <v>662021</v>
          </cell>
          <cell r="B1247">
            <v>66</v>
          </cell>
          <cell r="C1247">
            <v>118</v>
          </cell>
          <cell r="D1247" t="str">
            <v>Exploración Incorporación de Reservas Simojovel</v>
          </cell>
          <cell r="E1247">
            <v>2021</v>
          </cell>
          <cell r="F1247">
            <v>30.304690000000001</v>
          </cell>
          <cell r="G1247">
            <v>147.14054999999999</v>
          </cell>
          <cell r="H1247">
            <v>147.14054999999999</v>
          </cell>
          <cell r="I1247">
            <v>0</v>
          </cell>
          <cell r="J1247">
            <v>18.839939999999999</v>
          </cell>
        </row>
        <row r="1248">
          <cell r="A1248">
            <v>662022</v>
          </cell>
          <cell r="B1248">
            <v>66</v>
          </cell>
          <cell r="C1248">
            <v>118</v>
          </cell>
          <cell r="D1248" t="str">
            <v>Exploración Incorporación de Reservas Simojovel</v>
          </cell>
          <cell r="E1248">
            <v>2022</v>
          </cell>
          <cell r="F1248">
            <v>30.273939999999996</v>
          </cell>
          <cell r="G1248">
            <v>149.77001000000001</v>
          </cell>
          <cell r="H1248">
            <v>149.77001000000001</v>
          </cell>
          <cell r="I1248">
            <v>0</v>
          </cell>
          <cell r="J1248">
            <v>19.192629999999998</v>
          </cell>
        </row>
        <row r="1249">
          <cell r="A1249">
            <v>662023</v>
          </cell>
          <cell r="B1249">
            <v>66</v>
          </cell>
          <cell r="C1249">
            <v>118</v>
          </cell>
          <cell r="D1249" t="str">
            <v>Exploración Incorporación de Reservas Simojovel</v>
          </cell>
          <cell r="E1249">
            <v>2023</v>
          </cell>
          <cell r="F1249">
            <v>30.045380000000005</v>
          </cell>
          <cell r="G1249">
            <v>150.68007</v>
          </cell>
          <cell r="H1249">
            <v>150.68007</v>
          </cell>
          <cell r="I1249">
            <v>0</v>
          </cell>
          <cell r="J1249">
            <v>19.254589999999997</v>
          </cell>
        </row>
        <row r="1250">
          <cell r="A1250">
            <v>662024</v>
          </cell>
          <cell r="B1250">
            <v>66</v>
          </cell>
          <cell r="C1250">
            <v>118</v>
          </cell>
          <cell r="D1250" t="str">
            <v>Exploración Incorporación de Reservas Simojovel</v>
          </cell>
          <cell r="E1250">
            <v>2024</v>
          </cell>
          <cell r="F1250">
            <v>31.175489999999996</v>
          </cell>
          <cell r="G1250">
            <v>148.66216000000003</v>
          </cell>
          <cell r="H1250">
            <v>148.66216000000003</v>
          </cell>
          <cell r="I1250">
            <v>0</v>
          </cell>
          <cell r="J1250">
            <v>18.685970000000001</v>
          </cell>
        </row>
        <row r="1251">
          <cell r="A1251">
            <v>662025</v>
          </cell>
          <cell r="B1251">
            <v>66</v>
          </cell>
          <cell r="C1251">
            <v>118</v>
          </cell>
          <cell r="D1251" t="str">
            <v>Exploración Incorporación de Reservas Simojovel</v>
          </cell>
          <cell r="E1251">
            <v>2025</v>
          </cell>
          <cell r="F1251">
            <v>31.104550000000003</v>
          </cell>
          <cell r="G1251">
            <v>150.35446000000002</v>
          </cell>
          <cell r="H1251">
            <v>150.35446000000002</v>
          </cell>
          <cell r="I1251">
            <v>0</v>
          </cell>
          <cell r="J1251">
            <v>18.910609999999998</v>
          </cell>
        </row>
        <row r="1252">
          <cell r="A1252">
            <v>662026</v>
          </cell>
          <cell r="B1252">
            <v>66</v>
          </cell>
          <cell r="C1252">
            <v>118</v>
          </cell>
          <cell r="D1252" t="str">
            <v>Exploración Incorporación de Reservas Simojovel</v>
          </cell>
          <cell r="E1252">
            <v>2026</v>
          </cell>
          <cell r="F1252">
            <v>31.14648</v>
          </cell>
          <cell r="G1252">
            <v>148.10509999999999</v>
          </cell>
          <cell r="H1252">
            <v>148.10509999999999</v>
          </cell>
          <cell r="I1252">
            <v>0</v>
          </cell>
          <cell r="J1252">
            <v>18.60586</v>
          </cell>
        </row>
        <row r="1253">
          <cell r="A1253">
            <v>662027</v>
          </cell>
          <cell r="B1253">
            <v>66</v>
          </cell>
          <cell r="C1253">
            <v>118</v>
          </cell>
          <cell r="D1253" t="str">
            <v>Exploración Incorporación de Reservas Simojovel</v>
          </cell>
          <cell r="E1253">
            <v>2027</v>
          </cell>
          <cell r="F1253">
            <v>33.348419999999997</v>
          </cell>
          <cell r="G1253">
            <v>153.17097000000001</v>
          </cell>
          <cell r="H1253">
            <v>153.17097000000001</v>
          </cell>
          <cell r="I1253">
            <v>0</v>
          </cell>
          <cell r="J1253">
            <v>17.65042</v>
          </cell>
        </row>
        <row r="1254">
          <cell r="A1254">
            <v>662028</v>
          </cell>
          <cell r="B1254">
            <v>66</v>
          </cell>
          <cell r="C1254">
            <v>118</v>
          </cell>
          <cell r="D1254" t="str">
            <v>Exploración Incorporación de Reservas Simojovel</v>
          </cell>
          <cell r="E1254">
            <v>2028</v>
          </cell>
          <cell r="F1254">
            <v>33.2239</v>
          </cell>
          <cell r="G1254">
            <v>149.36149</v>
          </cell>
          <cell r="H1254">
            <v>149.36149</v>
          </cell>
          <cell r="I1254">
            <v>0</v>
          </cell>
          <cell r="J1254">
            <v>16.473890000000001</v>
          </cell>
        </row>
        <row r="1255">
          <cell r="A1255">
            <v>662029</v>
          </cell>
          <cell r="B1255">
            <v>66</v>
          </cell>
          <cell r="C1255">
            <v>118</v>
          </cell>
          <cell r="D1255" t="str">
            <v>Exploración Incorporación de Reservas Simojovel</v>
          </cell>
          <cell r="E1255">
            <v>2029</v>
          </cell>
          <cell r="F1255">
            <v>33.302219999999998</v>
          </cell>
          <cell r="G1255">
            <v>143.69649000000001</v>
          </cell>
          <cell r="H1255">
            <v>143.69649000000001</v>
          </cell>
          <cell r="I1255">
            <v>0</v>
          </cell>
          <cell r="J1255">
            <v>16.011969999999998</v>
          </cell>
        </row>
        <row r="1256">
          <cell r="A1256">
            <v>662030</v>
          </cell>
          <cell r="B1256">
            <v>66</v>
          </cell>
          <cell r="C1256">
            <v>118</v>
          </cell>
          <cell r="D1256" t="str">
            <v>Exploración Incorporación de Reservas Simojovel</v>
          </cell>
          <cell r="E1256">
            <v>2030</v>
          </cell>
          <cell r="F1256">
            <v>33.808959999999999</v>
          </cell>
          <cell r="G1256">
            <v>148.74357999999998</v>
          </cell>
          <cell r="H1256">
            <v>148.74357999999998</v>
          </cell>
          <cell r="I1256">
            <v>0</v>
          </cell>
          <cell r="J1256">
            <v>17.173729999999999</v>
          </cell>
        </row>
        <row r="1257">
          <cell r="A1257">
            <v>662031</v>
          </cell>
          <cell r="B1257">
            <v>66</v>
          </cell>
          <cell r="C1257">
            <v>118</v>
          </cell>
          <cell r="D1257" t="str">
            <v>Exploración Incorporación de Reservas Simojovel</v>
          </cell>
          <cell r="E1257">
            <v>2031</v>
          </cell>
          <cell r="F1257">
            <v>31.685219999999994</v>
          </cell>
          <cell r="G1257">
            <v>138.76559999999998</v>
          </cell>
          <cell r="H1257">
            <v>138.76559999999998</v>
          </cell>
          <cell r="I1257">
            <v>0</v>
          </cell>
          <cell r="J1257">
            <v>16.22466</v>
          </cell>
        </row>
        <row r="1258">
          <cell r="A1258">
            <v>662032</v>
          </cell>
          <cell r="B1258">
            <v>66</v>
          </cell>
          <cell r="C1258">
            <v>118</v>
          </cell>
          <cell r="D1258" t="str">
            <v>Exploración Incorporación de Reservas Simojovel</v>
          </cell>
          <cell r="E1258">
            <v>2032</v>
          </cell>
          <cell r="F1258">
            <v>28.356009999999998</v>
          </cell>
          <cell r="G1258">
            <v>120.56219</v>
          </cell>
          <cell r="H1258">
            <v>120.56219</v>
          </cell>
          <cell r="I1258">
            <v>0</v>
          </cell>
          <cell r="J1258">
            <v>14.113109999999999</v>
          </cell>
        </row>
        <row r="1259">
          <cell r="A1259">
            <v>662033</v>
          </cell>
          <cell r="B1259">
            <v>66</v>
          </cell>
          <cell r="C1259">
            <v>118</v>
          </cell>
          <cell r="D1259" t="str">
            <v>Exploración Incorporación de Reservas Simojovel</v>
          </cell>
          <cell r="E1259">
            <v>2033</v>
          </cell>
          <cell r="F1259">
            <v>26.727910000000001</v>
          </cell>
          <cell r="G1259">
            <v>104.40365</v>
          </cell>
          <cell r="H1259">
            <v>104.40365</v>
          </cell>
          <cell r="I1259">
            <v>0</v>
          </cell>
          <cell r="J1259">
            <v>12.02936</v>
          </cell>
        </row>
        <row r="1260">
          <cell r="A1260">
            <v>662034</v>
          </cell>
          <cell r="B1260">
            <v>66</v>
          </cell>
          <cell r="C1260">
            <v>118</v>
          </cell>
          <cell r="D1260" t="str">
            <v>Exploración Incorporación de Reservas Simojovel</v>
          </cell>
          <cell r="E1260">
            <v>2034</v>
          </cell>
          <cell r="F1260">
            <v>24.215709999999998</v>
          </cell>
          <cell r="G1260">
            <v>90.703739999999996</v>
          </cell>
          <cell r="H1260">
            <v>90.703739999999996</v>
          </cell>
          <cell r="I1260">
            <v>0</v>
          </cell>
          <cell r="J1260">
            <v>10.411369999999998</v>
          </cell>
        </row>
        <row r="1261">
          <cell r="A1261">
            <v>662035</v>
          </cell>
          <cell r="B1261">
            <v>66</v>
          </cell>
          <cell r="C1261">
            <v>118</v>
          </cell>
          <cell r="D1261" t="str">
            <v>Exploración Incorporación de Reservas Simojovel</v>
          </cell>
          <cell r="E1261">
            <v>2035</v>
          </cell>
          <cell r="F1261">
            <v>20.634409999999999</v>
          </cell>
          <cell r="G1261">
            <v>76.712209999999985</v>
          </cell>
          <cell r="H1261">
            <v>76.712209999999985</v>
          </cell>
          <cell r="I1261">
            <v>0</v>
          </cell>
          <cell r="J1261">
            <v>8.8196300000000001</v>
          </cell>
        </row>
        <row r="1262">
          <cell r="A1262">
            <v>662036</v>
          </cell>
          <cell r="B1262">
            <v>66</v>
          </cell>
          <cell r="C1262">
            <v>118</v>
          </cell>
          <cell r="D1262" t="str">
            <v>Exploración Incorporación de Reservas Simojovel</v>
          </cell>
          <cell r="E1262">
            <v>2036</v>
          </cell>
          <cell r="F1262">
            <v>17.619589999999999</v>
          </cell>
          <cell r="G1262">
            <v>64.906180000000006</v>
          </cell>
          <cell r="H1262">
            <v>64.906180000000006</v>
          </cell>
          <cell r="I1262">
            <v>0</v>
          </cell>
          <cell r="J1262">
            <v>7.4671800000000008</v>
          </cell>
        </row>
        <row r="1263">
          <cell r="A1263">
            <v>662037</v>
          </cell>
          <cell r="B1263">
            <v>66</v>
          </cell>
          <cell r="C1263">
            <v>118</v>
          </cell>
          <cell r="D1263" t="str">
            <v>Exploración Incorporación de Reservas Simojovel</v>
          </cell>
          <cell r="E1263">
            <v>2037</v>
          </cell>
          <cell r="F1263">
            <v>15.147530000000001</v>
          </cell>
          <cell r="G1263">
            <v>55.929929999999999</v>
          </cell>
          <cell r="H1263">
            <v>55.929929999999999</v>
          </cell>
          <cell r="I1263">
            <v>0</v>
          </cell>
          <cell r="J1263">
            <v>6.4367599999999996</v>
          </cell>
        </row>
        <row r="1264">
          <cell r="A1264">
            <v>662038</v>
          </cell>
          <cell r="B1264">
            <v>66</v>
          </cell>
          <cell r="C1264">
            <v>118</v>
          </cell>
          <cell r="D1264" t="str">
            <v>Exploración Incorporación de Reservas Simojovel</v>
          </cell>
          <cell r="E1264">
            <v>2038</v>
          </cell>
          <cell r="F1264">
            <v>13.065630000000004</v>
          </cell>
          <cell r="G1264">
            <v>47.734110000000001</v>
          </cell>
          <cell r="H1264">
            <v>47.734110000000001</v>
          </cell>
          <cell r="I1264">
            <v>0</v>
          </cell>
          <cell r="J1264">
            <v>5.5133599999999996</v>
          </cell>
        </row>
        <row r="1265">
          <cell r="A1265">
            <v>662039</v>
          </cell>
          <cell r="B1265">
            <v>66</v>
          </cell>
          <cell r="C1265">
            <v>118</v>
          </cell>
          <cell r="D1265" t="str">
            <v>Exploración Incorporación de Reservas Simojovel</v>
          </cell>
          <cell r="E1265">
            <v>2039</v>
          </cell>
          <cell r="F1265">
            <v>11.333589999999999</v>
          </cell>
          <cell r="G1265">
            <v>41.103920000000002</v>
          </cell>
          <cell r="H1265">
            <v>41.103920000000002</v>
          </cell>
          <cell r="I1265">
            <v>0</v>
          </cell>
          <cell r="J1265">
            <v>4.762459999999999</v>
          </cell>
        </row>
        <row r="1266">
          <cell r="A1266">
            <v>662040</v>
          </cell>
          <cell r="B1266">
            <v>66</v>
          </cell>
          <cell r="C1266">
            <v>118</v>
          </cell>
          <cell r="D1266" t="str">
            <v>Exploración Incorporación de Reservas Simojovel</v>
          </cell>
          <cell r="E1266">
            <v>2040</v>
          </cell>
          <cell r="F1266">
            <v>9.8562900000000013</v>
          </cell>
          <cell r="G1266">
            <v>35.839919999999999</v>
          </cell>
          <cell r="H1266">
            <v>35.839919999999999</v>
          </cell>
          <cell r="I1266">
            <v>0</v>
          </cell>
          <cell r="J1266">
            <v>4.1630599999999998</v>
          </cell>
        </row>
        <row r="1267">
          <cell r="A1267">
            <v>662041</v>
          </cell>
          <cell r="B1267">
            <v>66</v>
          </cell>
          <cell r="C1267">
            <v>118</v>
          </cell>
          <cell r="D1267" t="str">
            <v>Exploración Incorporación de Reservas Simojovel</v>
          </cell>
          <cell r="E1267">
            <v>2041</v>
          </cell>
          <cell r="F1267">
            <v>8.6141900000000007</v>
          </cell>
          <cell r="G1267">
            <v>31.181469999999997</v>
          </cell>
          <cell r="H1267">
            <v>31.181469999999997</v>
          </cell>
          <cell r="I1267">
            <v>0</v>
          </cell>
          <cell r="J1267">
            <v>3.6297000000000006</v>
          </cell>
        </row>
        <row r="1268">
          <cell r="A1268">
            <v>662042</v>
          </cell>
          <cell r="B1268">
            <v>66</v>
          </cell>
          <cell r="C1268">
            <v>118</v>
          </cell>
          <cell r="D1268" t="str">
            <v>Exploración Incorporación de Reservas Simojovel</v>
          </cell>
          <cell r="E1268">
            <v>2042</v>
          </cell>
          <cell r="F1268">
            <v>7.5739399999999995</v>
          </cell>
          <cell r="G1268">
            <v>27.070480000000003</v>
          </cell>
          <cell r="H1268">
            <v>27.070480000000003</v>
          </cell>
          <cell r="I1268">
            <v>0</v>
          </cell>
          <cell r="J1268">
            <v>3.1531499999999997</v>
          </cell>
        </row>
        <row r="1269">
          <cell r="A1269">
            <v>662043</v>
          </cell>
          <cell r="B1269">
            <v>66</v>
          </cell>
          <cell r="C1269">
            <v>118</v>
          </cell>
          <cell r="D1269" t="str">
            <v>Exploración Incorporación de Reservas Simojovel</v>
          </cell>
          <cell r="E1269">
            <v>2043</v>
          </cell>
          <cell r="F1269">
            <v>6.6612600000000004</v>
          </cell>
          <cell r="G1269">
            <v>23.718599999999999</v>
          </cell>
          <cell r="H1269">
            <v>23.718599999999999</v>
          </cell>
          <cell r="I1269">
            <v>0</v>
          </cell>
          <cell r="J1269">
            <v>2.7682399999999996</v>
          </cell>
        </row>
        <row r="1270">
          <cell r="A1270">
            <v>662044</v>
          </cell>
          <cell r="B1270">
            <v>66</v>
          </cell>
          <cell r="C1270">
            <v>118</v>
          </cell>
          <cell r="D1270" t="str">
            <v>Exploración Incorporación de Reservas Simojovel</v>
          </cell>
          <cell r="E1270">
            <v>2044</v>
          </cell>
          <cell r="F1270">
            <v>5.8705700000000016</v>
          </cell>
          <cell r="G1270">
            <v>20.911929999999998</v>
          </cell>
          <cell r="H1270">
            <v>20.911929999999998</v>
          </cell>
          <cell r="I1270">
            <v>0</v>
          </cell>
          <cell r="J1270">
            <v>2.4501300000000001</v>
          </cell>
        </row>
        <row r="1271">
          <cell r="A1271">
            <v>662045</v>
          </cell>
          <cell r="B1271">
            <v>66</v>
          </cell>
          <cell r="C1271">
            <v>118</v>
          </cell>
          <cell r="D1271" t="str">
            <v>Exploración Incorporación de Reservas Simojovel</v>
          </cell>
          <cell r="E1271">
            <v>2045</v>
          </cell>
          <cell r="F1271">
            <v>5.1775400000000005</v>
          </cell>
          <cell r="G1271">
            <v>18.307449999999999</v>
          </cell>
          <cell r="H1271">
            <v>18.307449999999999</v>
          </cell>
          <cell r="I1271">
            <v>0</v>
          </cell>
          <cell r="J1271">
            <v>2.1511499999999999</v>
          </cell>
        </row>
        <row r="1272">
          <cell r="A1272">
            <v>662046</v>
          </cell>
          <cell r="B1272">
            <v>66</v>
          </cell>
          <cell r="C1272">
            <v>118</v>
          </cell>
          <cell r="D1272" t="str">
            <v>Exploración Incorporación de Reservas Simojovel</v>
          </cell>
          <cell r="E1272">
            <v>2046</v>
          </cell>
          <cell r="F1272">
            <v>4.5687200000000008</v>
          </cell>
          <cell r="G1272">
            <v>16.181290000000001</v>
          </cell>
          <cell r="H1272">
            <v>16.181290000000001</v>
          </cell>
          <cell r="I1272">
            <v>0</v>
          </cell>
          <cell r="J1272">
            <v>1.9082399999999999</v>
          </cell>
        </row>
        <row r="1273">
          <cell r="A1273">
            <v>662047</v>
          </cell>
          <cell r="B1273">
            <v>66</v>
          </cell>
          <cell r="C1273">
            <v>118</v>
          </cell>
          <cell r="D1273" t="str">
            <v>Exploración Incorporación de Reservas Simojovel</v>
          </cell>
          <cell r="E1273">
            <v>2047</v>
          </cell>
          <cell r="F1273">
            <v>4.0553499999999998</v>
          </cell>
          <cell r="G1273">
            <v>14.35618</v>
          </cell>
          <cell r="H1273">
            <v>14.35618</v>
          </cell>
          <cell r="I1273">
            <v>0</v>
          </cell>
          <cell r="J1273">
            <v>1.69763</v>
          </cell>
        </row>
        <row r="1274">
          <cell r="A1274">
            <v>662048</v>
          </cell>
          <cell r="B1274">
            <v>66</v>
          </cell>
          <cell r="C1274">
            <v>118</v>
          </cell>
          <cell r="D1274" t="str">
            <v>Exploración Incorporación de Reservas Simojovel</v>
          </cell>
          <cell r="E1274">
            <v>2048</v>
          </cell>
          <cell r="F1274">
            <v>3.5884499999999995</v>
          </cell>
          <cell r="G1274">
            <v>12.642520000000001</v>
          </cell>
          <cell r="H1274">
            <v>12.642520000000001</v>
          </cell>
          <cell r="I1274">
            <v>0</v>
          </cell>
          <cell r="J1274">
            <v>1.4962399999999998</v>
          </cell>
        </row>
        <row r="1275">
          <cell r="A1275">
            <v>662049</v>
          </cell>
          <cell r="B1275">
            <v>66</v>
          </cell>
          <cell r="C1275">
            <v>118</v>
          </cell>
          <cell r="D1275" t="str">
            <v>Exploración Incorporación de Reservas Simojovel</v>
          </cell>
          <cell r="E1275">
            <v>2049</v>
          </cell>
          <cell r="F1275">
            <v>3.1891199999999995</v>
          </cell>
          <cell r="G1275">
            <v>11.23541</v>
          </cell>
          <cell r="H1275">
            <v>11.23541</v>
          </cell>
          <cell r="I1275">
            <v>0</v>
          </cell>
          <cell r="J1275">
            <v>1.3323800000000001</v>
          </cell>
        </row>
        <row r="1276">
          <cell r="A1276">
            <v>662050</v>
          </cell>
          <cell r="B1276">
            <v>66</v>
          </cell>
          <cell r="C1276">
            <v>118</v>
          </cell>
          <cell r="D1276" t="str">
            <v>Exploración Incorporación de Reservas Simojovel</v>
          </cell>
          <cell r="E1276">
            <v>2050</v>
          </cell>
          <cell r="F1276">
            <v>2.8331599999999999</v>
          </cell>
          <cell r="G1276">
            <v>9.9758799999999983</v>
          </cell>
          <cell r="H1276">
            <v>9.9758799999999983</v>
          </cell>
          <cell r="I1276">
            <v>0</v>
          </cell>
          <cell r="J1276">
            <v>1.1852499999999999</v>
          </cell>
        </row>
        <row r="1277">
          <cell r="A1277">
            <v>662051</v>
          </cell>
          <cell r="B1277">
            <v>66</v>
          </cell>
          <cell r="C1277">
            <v>118</v>
          </cell>
          <cell r="D1277" t="str">
            <v>Exploración Incorporación de Reservas Simojovel</v>
          </cell>
          <cell r="E1277">
            <v>2051</v>
          </cell>
          <cell r="F1277">
            <v>2.5161200000000004</v>
          </cell>
          <cell r="G1277">
            <v>8.8899899999999974</v>
          </cell>
          <cell r="H1277">
            <v>8.8899899999999974</v>
          </cell>
          <cell r="I1277">
            <v>0</v>
          </cell>
          <cell r="J1277">
            <v>1.0588199999999999</v>
          </cell>
        </row>
        <row r="1278">
          <cell r="A1278">
            <v>662052</v>
          </cell>
          <cell r="B1278">
            <v>66</v>
          </cell>
          <cell r="C1278">
            <v>118</v>
          </cell>
          <cell r="D1278" t="str">
            <v>Exploración Incorporación de Reservas Simojovel</v>
          </cell>
          <cell r="E1278">
            <v>2052</v>
          </cell>
          <cell r="F1278">
            <v>2.24505</v>
          </cell>
          <cell r="G1278">
            <v>7.9352200000000002</v>
          </cell>
          <cell r="H1278">
            <v>7.9352200000000002</v>
          </cell>
          <cell r="I1278">
            <v>0</v>
          </cell>
          <cell r="J1278">
            <v>0.94711000000000001</v>
          </cell>
        </row>
        <row r="1279">
          <cell r="A1279">
            <v>662053</v>
          </cell>
          <cell r="B1279">
            <v>66</v>
          </cell>
          <cell r="C1279">
            <v>118</v>
          </cell>
          <cell r="D1279" t="str">
            <v>Exploración Incorporación de Reservas Simojovel</v>
          </cell>
          <cell r="E1279">
            <v>2053</v>
          </cell>
          <cell r="F1279">
            <v>2.0183300000000002</v>
          </cell>
          <cell r="G1279">
            <v>7.1430899999999999</v>
          </cell>
          <cell r="H1279">
            <v>7.1430899999999999</v>
          </cell>
          <cell r="I1279">
            <v>0</v>
          </cell>
          <cell r="J1279">
            <v>0.85448999999999997</v>
          </cell>
        </row>
        <row r="1280">
          <cell r="A1280">
            <v>662054</v>
          </cell>
          <cell r="B1280">
            <v>66</v>
          </cell>
          <cell r="C1280">
            <v>118</v>
          </cell>
          <cell r="D1280" t="str">
            <v>Exploración Incorporación de Reservas Simojovel</v>
          </cell>
          <cell r="E1280">
            <v>2054</v>
          </cell>
          <cell r="F1280">
            <v>1.8150999999999999</v>
          </cell>
          <cell r="G1280">
            <v>6.4023199999999996</v>
          </cell>
          <cell r="H1280">
            <v>6.4023199999999996</v>
          </cell>
          <cell r="I1280">
            <v>0</v>
          </cell>
          <cell r="J1280">
            <v>0.76658999999999999</v>
          </cell>
        </row>
        <row r="1281">
          <cell r="A1281">
            <v>662055</v>
          </cell>
          <cell r="B1281">
            <v>66</v>
          </cell>
          <cell r="C1281">
            <v>118</v>
          </cell>
          <cell r="D1281" t="str">
            <v>Exploración Incorporación de Reservas Simojovel</v>
          </cell>
          <cell r="E1281">
            <v>2055</v>
          </cell>
          <cell r="F1281">
            <v>1.6376200000000001</v>
          </cell>
          <cell r="G1281">
            <v>5.7592100000000004</v>
          </cell>
          <cell r="H1281">
            <v>5.7592100000000004</v>
          </cell>
          <cell r="I1281">
            <v>0</v>
          </cell>
          <cell r="J1281">
            <v>0.69067000000000001</v>
          </cell>
        </row>
        <row r="1282">
          <cell r="A1282">
            <v>662056</v>
          </cell>
          <cell r="B1282">
            <v>66</v>
          </cell>
          <cell r="C1282">
            <v>118</v>
          </cell>
          <cell r="D1282" t="str">
            <v>Exploración Incorporación de Reservas Simojovel</v>
          </cell>
          <cell r="E1282">
            <v>2056</v>
          </cell>
          <cell r="F1282">
            <v>1.4786999999999999</v>
          </cell>
          <cell r="G1282">
            <v>5.1906699999999999</v>
          </cell>
          <cell r="H1282">
            <v>5.1906699999999999</v>
          </cell>
          <cell r="I1282">
            <v>0</v>
          </cell>
          <cell r="J1282">
            <v>0.62319000000000002</v>
          </cell>
        </row>
        <row r="1283">
          <cell r="A1283">
            <v>662057</v>
          </cell>
          <cell r="B1283">
            <v>66</v>
          </cell>
          <cell r="C1283">
            <v>118</v>
          </cell>
          <cell r="D1283" t="str">
            <v>Exploración Incorporación de Reservas Simojovel</v>
          </cell>
          <cell r="E1283">
            <v>2057</v>
          </cell>
          <cell r="F1283">
            <v>1.3077299999999996</v>
          </cell>
          <cell r="G1283">
            <v>4.62547</v>
          </cell>
          <cell r="H1283">
            <v>4.62547</v>
          </cell>
          <cell r="I1283">
            <v>0</v>
          </cell>
          <cell r="J1283">
            <v>0.55613999999999997</v>
          </cell>
        </row>
        <row r="1284">
          <cell r="A1284">
            <v>662058</v>
          </cell>
          <cell r="B1284">
            <v>66</v>
          </cell>
          <cell r="C1284">
            <v>118</v>
          </cell>
          <cell r="D1284" t="str">
            <v>Exploración Incorporación de Reservas Simojovel</v>
          </cell>
          <cell r="E1284">
            <v>2058</v>
          </cell>
          <cell r="F1284">
            <v>1.1291199999999999</v>
          </cell>
          <cell r="G1284">
            <v>4.0411199999999994</v>
          </cell>
          <cell r="H1284">
            <v>4.0411199999999994</v>
          </cell>
          <cell r="I1284">
            <v>0</v>
          </cell>
          <cell r="J1284">
            <v>0.48683999999999999</v>
          </cell>
        </row>
        <row r="1285">
          <cell r="A1285">
            <v>662059</v>
          </cell>
          <cell r="B1285">
            <v>66</v>
          </cell>
          <cell r="C1285">
            <v>118</v>
          </cell>
          <cell r="D1285" t="str">
            <v>Exploración Incorporación de Reservas Simojovel</v>
          </cell>
          <cell r="E1285">
            <v>2059</v>
          </cell>
          <cell r="F1285">
            <v>0.80639000000000016</v>
          </cell>
          <cell r="G1285">
            <v>2.9411600000000009</v>
          </cell>
          <cell r="H1285">
            <v>2.9411600000000009</v>
          </cell>
          <cell r="I1285">
            <v>0</v>
          </cell>
          <cell r="J1285">
            <v>0.35421999999999998</v>
          </cell>
        </row>
        <row r="1286">
          <cell r="A1286">
            <v>672011</v>
          </cell>
          <cell r="B1286">
            <v>67</v>
          </cell>
          <cell r="C1286">
            <v>122</v>
          </cell>
          <cell r="D1286" t="str">
            <v>Exploración Tampico-Misantla-Sur de Burgos</v>
          </cell>
          <cell r="E1286">
            <v>2011</v>
          </cell>
          <cell r="F1286">
            <v>0</v>
          </cell>
          <cell r="G1286">
            <v>0</v>
          </cell>
          <cell r="H1286">
            <v>0</v>
          </cell>
          <cell r="I1286">
            <v>0</v>
          </cell>
          <cell r="J1286">
            <v>0</v>
          </cell>
        </row>
        <row r="1287">
          <cell r="A1287">
            <v>672012</v>
          </cell>
          <cell r="B1287">
            <v>67</v>
          </cell>
          <cell r="C1287">
            <v>122</v>
          </cell>
          <cell r="D1287" t="str">
            <v>Exploración Tampico-Misantla-Sur de Burgos</v>
          </cell>
          <cell r="E1287">
            <v>2012</v>
          </cell>
          <cell r="F1287">
            <v>0</v>
          </cell>
          <cell r="G1287">
            <v>0</v>
          </cell>
          <cell r="H1287">
            <v>0</v>
          </cell>
          <cell r="I1287">
            <v>0</v>
          </cell>
          <cell r="J1287">
            <v>0</v>
          </cell>
        </row>
        <row r="1288">
          <cell r="A1288">
            <v>672013</v>
          </cell>
          <cell r="B1288">
            <v>67</v>
          </cell>
          <cell r="C1288">
            <v>122</v>
          </cell>
          <cell r="D1288" t="str">
            <v>Exploración Tampico-Misantla-Sur de Burgos</v>
          </cell>
          <cell r="E1288">
            <v>2013</v>
          </cell>
          <cell r="F1288">
            <v>0</v>
          </cell>
          <cell r="G1288">
            <v>0</v>
          </cell>
          <cell r="H1288">
            <v>0</v>
          </cell>
          <cell r="I1288">
            <v>0</v>
          </cell>
          <cell r="J1288">
            <v>0</v>
          </cell>
        </row>
        <row r="1289">
          <cell r="A1289">
            <v>672014</v>
          </cell>
          <cell r="B1289">
            <v>67</v>
          </cell>
          <cell r="C1289">
            <v>122</v>
          </cell>
          <cell r="D1289" t="str">
            <v>Exploración Tampico-Misantla-Sur de Burgos</v>
          </cell>
          <cell r="E1289">
            <v>2014</v>
          </cell>
          <cell r="F1289">
            <v>0</v>
          </cell>
          <cell r="G1289">
            <v>0</v>
          </cell>
          <cell r="H1289">
            <v>0</v>
          </cell>
          <cell r="I1289">
            <v>0</v>
          </cell>
          <cell r="J1289">
            <v>0</v>
          </cell>
        </row>
        <row r="1290">
          <cell r="A1290">
            <v>672015</v>
          </cell>
          <cell r="B1290">
            <v>67</v>
          </cell>
          <cell r="C1290">
            <v>122</v>
          </cell>
          <cell r="D1290" t="str">
            <v>Exploración Tampico-Misantla-Sur de Burgos</v>
          </cell>
          <cell r="E1290">
            <v>2015</v>
          </cell>
          <cell r="F1290">
            <v>0</v>
          </cell>
          <cell r="G1290">
            <v>0</v>
          </cell>
          <cell r="H1290">
            <v>0</v>
          </cell>
          <cell r="I1290">
            <v>0</v>
          </cell>
          <cell r="J1290">
            <v>0</v>
          </cell>
        </row>
        <row r="1291">
          <cell r="A1291">
            <v>672016</v>
          </cell>
          <cell r="B1291">
            <v>67</v>
          </cell>
          <cell r="C1291">
            <v>122</v>
          </cell>
          <cell r="D1291" t="str">
            <v>Exploración Tampico-Misantla-Sur de Burgos</v>
          </cell>
          <cell r="E1291">
            <v>2016</v>
          </cell>
          <cell r="F1291">
            <v>0</v>
          </cell>
          <cell r="G1291">
            <v>0</v>
          </cell>
          <cell r="H1291">
            <v>0</v>
          </cell>
          <cell r="I1291">
            <v>0</v>
          </cell>
          <cell r="J1291">
            <v>0</v>
          </cell>
        </row>
        <row r="1292">
          <cell r="A1292">
            <v>672017</v>
          </cell>
          <cell r="B1292">
            <v>67</v>
          </cell>
          <cell r="C1292">
            <v>122</v>
          </cell>
          <cell r="D1292" t="str">
            <v>Exploración Tampico-Misantla-Sur de Burgos</v>
          </cell>
          <cell r="E1292">
            <v>2017</v>
          </cell>
          <cell r="F1292">
            <v>0</v>
          </cell>
          <cell r="G1292">
            <v>0</v>
          </cell>
          <cell r="H1292">
            <v>0</v>
          </cell>
          <cell r="I1292">
            <v>0</v>
          </cell>
          <cell r="J1292">
            <v>0</v>
          </cell>
        </row>
        <row r="1293">
          <cell r="A1293">
            <v>672018</v>
          </cell>
          <cell r="B1293">
            <v>67</v>
          </cell>
          <cell r="C1293">
            <v>122</v>
          </cell>
          <cell r="D1293" t="str">
            <v>Exploración Tampico-Misantla-Sur de Burgos</v>
          </cell>
          <cell r="E1293">
            <v>2018</v>
          </cell>
          <cell r="F1293">
            <v>0</v>
          </cell>
          <cell r="G1293">
            <v>11.26</v>
          </cell>
          <cell r="H1293">
            <v>0</v>
          </cell>
          <cell r="I1293">
            <v>11.26</v>
          </cell>
          <cell r="J1293">
            <v>0.11</v>
          </cell>
        </row>
        <row r="1294">
          <cell r="A1294">
            <v>672019</v>
          </cell>
          <cell r="B1294">
            <v>67</v>
          </cell>
          <cell r="C1294">
            <v>122</v>
          </cell>
          <cell r="D1294" t="str">
            <v>Exploración Tampico-Misantla-Sur de Burgos</v>
          </cell>
          <cell r="E1294">
            <v>2019</v>
          </cell>
          <cell r="F1294">
            <v>0</v>
          </cell>
          <cell r="G1294">
            <v>42.79</v>
          </cell>
          <cell r="H1294">
            <v>0</v>
          </cell>
          <cell r="I1294">
            <v>42.79</v>
          </cell>
          <cell r="J1294">
            <v>0.41</v>
          </cell>
        </row>
        <row r="1295">
          <cell r="A1295">
            <v>672020</v>
          </cell>
          <cell r="B1295">
            <v>67</v>
          </cell>
          <cell r="C1295">
            <v>122</v>
          </cell>
          <cell r="D1295" t="str">
            <v>Exploración Tampico-Misantla-Sur de Burgos</v>
          </cell>
          <cell r="E1295">
            <v>2020</v>
          </cell>
          <cell r="F1295">
            <v>0</v>
          </cell>
          <cell r="G1295">
            <v>63.13</v>
          </cell>
          <cell r="H1295">
            <v>0</v>
          </cell>
          <cell r="I1295">
            <v>63.13</v>
          </cell>
          <cell r="J1295">
            <v>0.61</v>
          </cell>
        </row>
        <row r="1296">
          <cell r="A1296">
            <v>672021</v>
          </cell>
          <cell r="B1296">
            <v>67</v>
          </cell>
          <cell r="C1296">
            <v>122</v>
          </cell>
          <cell r="D1296" t="str">
            <v>Exploración Tampico-Misantla-Sur de Burgos</v>
          </cell>
          <cell r="E1296">
            <v>2021</v>
          </cell>
          <cell r="F1296">
            <v>0</v>
          </cell>
          <cell r="G1296">
            <v>59.27</v>
          </cell>
          <cell r="H1296">
            <v>0</v>
          </cell>
          <cell r="I1296">
            <v>59.27</v>
          </cell>
          <cell r="J1296">
            <v>0.56999999999999995</v>
          </cell>
        </row>
        <row r="1297">
          <cell r="A1297">
            <v>672022</v>
          </cell>
          <cell r="B1297">
            <v>67</v>
          </cell>
          <cell r="C1297">
            <v>122</v>
          </cell>
          <cell r="D1297" t="str">
            <v>Exploración Tampico-Misantla-Sur de Burgos</v>
          </cell>
          <cell r="E1297">
            <v>2022</v>
          </cell>
          <cell r="F1297">
            <v>0</v>
          </cell>
          <cell r="G1297">
            <v>46.31</v>
          </cell>
          <cell r="H1297">
            <v>0</v>
          </cell>
          <cell r="I1297">
            <v>46.31</v>
          </cell>
          <cell r="J1297">
            <v>0.45</v>
          </cell>
        </row>
        <row r="1298">
          <cell r="A1298">
            <v>672023</v>
          </cell>
          <cell r="B1298">
            <v>67</v>
          </cell>
          <cell r="C1298">
            <v>122</v>
          </cell>
          <cell r="D1298" t="str">
            <v>Exploración Tampico-Misantla-Sur de Burgos</v>
          </cell>
          <cell r="E1298">
            <v>2023</v>
          </cell>
          <cell r="F1298">
            <v>0</v>
          </cell>
          <cell r="G1298">
            <v>35.99</v>
          </cell>
          <cell r="H1298">
            <v>0</v>
          </cell>
          <cell r="I1298">
            <v>35.99</v>
          </cell>
          <cell r="J1298">
            <v>0.35</v>
          </cell>
        </row>
        <row r="1299">
          <cell r="A1299">
            <v>672024</v>
          </cell>
          <cell r="B1299">
            <v>67</v>
          </cell>
          <cell r="C1299">
            <v>122</v>
          </cell>
          <cell r="D1299" t="str">
            <v>Exploración Tampico-Misantla-Sur de Burgos</v>
          </cell>
          <cell r="E1299">
            <v>2024</v>
          </cell>
          <cell r="F1299">
            <v>0</v>
          </cell>
          <cell r="G1299">
            <v>28.8</v>
          </cell>
          <cell r="H1299">
            <v>0</v>
          </cell>
          <cell r="I1299">
            <v>28.8</v>
          </cell>
          <cell r="J1299">
            <v>0.28000000000000003</v>
          </cell>
        </row>
        <row r="1300">
          <cell r="A1300">
            <v>672025</v>
          </cell>
          <cell r="B1300">
            <v>67</v>
          </cell>
          <cell r="C1300">
            <v>122</v>
          </cell>
          <cell r="D1300" t="str">
            <v>Exploración Tampico-Misantla-Sur de Burgos</v>
          </cell>
          <cell r="E1300">
            <v>2025</v>
          </cell>
          <cell r="F1300">
            <v>0</v>
          </cell>
          <cell r="G1300">
            <v>23.09</v>
          </cell>
          <cell r="H1300">
            <v>0</v>
          </cell>
          <cell r="I1300">
            <v>23.09</v>
          </cell>
          <cell r="J1300">
            <v>0.22</v>
          </cell>
        </row>
        <row r="1301">
          <cell r="A1301">
            <v>672026</v>
          </cell>
          <cell r="B1301">
            <v>67</v>
          </cell>
          <cell r="C1301">
            <v>122</v>
          </cell>
          <cell r="D1301" t="str">
            <v>Exploración Tampico-Misantla-Sur de Burgos</v>
          </cell>
          <cell r="E1301">
            <v>2026</v>
          </cell>
          <cell r="F1301">
            <v>0</v>
          </cell>
          <cell r="G1301">
            <v>18.850000000000001</v>
          </cell>
          <cell r="H1301">
            <v>0</v>
          </cell>
          <cell r="I1301">
            <v>18.850000000000001</v>
          </cell>
          <cell r="J1301">
            <v>0.18</v>
          </cell>
        </row>
        <row r="1302">
          <cell r="A1302">
            <v>672027</v>
          </cell>
          <cell r="B1302">
            <v>67</v>
          </cell>
          <cell r="C1302">
            <v>122</v>
          </cell>
          <cell r="D1302" t="str">
            <v>Exploración Tampico-Misantla-Sur de Burgos</v>
          </cell>
          <cell r="E1302">
            <v>2027</v>
          </cell>
          <cell r="F1302">
            <v>0</v>
          </cell>
          <cell r="G1302">
            <v>16.63</v>
          </cell>
          <cell r="H1302">
            <v>0</v>
          </cell>
          <cell r="I1302">
            <v>16.63</v>
          </cell>
          <cell r="J1302">
            <v>0.16</v>
          </cell>
        </row>
        <row r="1303">
          <cell r="A1303">
            <v>672028</v>
          </cell>
          <cell r="B1303">
            <v>67</v>
          </cell>
          <cell r="C1303">
            <v>122</v>
          </cell>
          <cell r="D1303" t="str">
            <v>Exploración Tampico-Misantla-Sur de Burgos</v>
          </cell>
          <cell r="E1303">
            <v>2028</v>
          </cell>
          <cell r="F1303">
            <v>0</v>
          </cell>
          <cell r="G1303">
            <v>18.22</v>
          </cell>
          <cell r="H1303">
            <v>0</v>
          </cell>
          <cell r="I1303">
            <v>18.22</v>
          </cell>
          <cell r="J1303">
            <v>0.18</v>
          </cell>
        </row>
        <row r="1304">
          <cell r="A1304">
            <v>672029</v>
          </cell>
          <cell r="B1304">
            <v>67</v>
          </cell>
          <cell r="C1304">
            <v>122</v>
          </cell>
          <cell r="D1304" t="str">
            <v>Exploración Tampico-Misantla-Sur de Burgos</v>
          </cell>
          <cell r="E1304">
            <v>2029</v>
          </cell>
          <cell r="F1304">
            <v>0</v>
          </cell>
          <cell r="G1304">
            <v>26.31</v>
          </cell>
          <cell r="H1304">
            <v>0</v>
          </cell>
          <cell r="I1304">
            <v>26.31</v>
          </cell>
          <cell r="J1304">
            <v>0.25</v>
          </cell>
        </row>
        <row r="1305">
          <cell r="A1305">
            <v>672030</v>
          </cell>
          <cell r="B1305">
            <v>67</v>
          </cell>
          <cell r="C1305">
            <v>122</v>
          </cell>
          <cell r="D1305" t="str">
            <v>Exploración Tampico-Misantla-Sur de Burgos</v>
          </cell>
          <cell r="E1305">
            <v>2030</v>
          </cell>
          <cell r="F1305">
            <v>0</v>
          </cell>
          <cell r="G1305">
            <v>23.66</v>
          </cell>
          <cell r="H1305">
            <v>0</v>
          </cell>
          <cell r="I1305">
            <v>23.66</v>
          </cell>
          <cell r="J1305">
            <v>0.23</v>
          </cell>
        </row>
        <row r="1306">
          <cell r="A1306">
            <v>672031</v>
          </cell>
          <cell r="B1306">
            <v>67</v>
          </cell>
          <cell r="C1306">
            <v>122</v>
          </cell>
          <cell r="D1306" t="str">
            <v>Exploración Tampico-Misantla-Sur de Burgos</v>
          </cell>
          <cell r="E1306">
            <v>2031</v>
          </cell>
          <cell r="F1306">
            <v>0</v>
          </cell>
          <cell r="G1306">
            <v>18.28</v>
          </cell>
          <cell r="H1306">
            <v>0</v>
          </cell>
          <cell r="I1306">
            <v>18.28</v>
          </cell>
          <cell r="J1306">
            <v>0.18</v>
          </cell>
        </row>
        <row r="1307">
          <cell r="A1307">
            <v>672032</v>
          </cell>
          <cell r="B1307">
            <v>67</v>
          </cell>
          <cell r="C1307">
            <v>122</v>
          </cell>
          <cell r="D1307" t="str">
            <v>Exploración Tampico-Misantla-Sur de Burgos</v>
          </cell>
          <cell r="E1307">
            <v>2032</v>
          </cell>
          <cell r="F1307">
            <v>0</v>
          </cell>
          <cell r="G1307">
            <v>19.579999999999998</v>
          </cell>
          <cell r="H1307">
            <v>0</v>
          </cell>
          <cell r="I1307">
            <v>19.579999999999998</v>
          </cell>
          <cell r="J1307">
            <v>0.18</v>
          </cell>
        </row>
        <row r="1308">
          <cell r="A1308">
            <v>672033</v>
          </cell>
          <cell r="B1308">
            <v>67</v>
          </cell>
          <cell r="C1308">
            <v>122</v>
          </cell>
          <cell r="D1308" t="str">
            <v>Exploración Tampico-Misantla-Sur de Burgos</v>
          </cell>
          <cell r="E1308">
            <v>2033</v>
          </cell>
          <cell r="F1308">
            <v>0.32</v>
          </cell>
          <cell r="G1308">
            <v>27.96</v>
          </cell>
          <cell r="H1308">
            <v>0</v>
          </cell>
          <cell r="I1308">
            <v>27.96</v>
          </cell>
          <cell r="J1308">
            <v>0.29000000000000004</v>
          </cell>
        </row>
        <row r="1309">
          <cell r="A1309">
            <v>672034</v>
          </cell>
          <cell r="B1309">
            <v>67</v>
          </cell>
          <cell r="C1309">
            <v>122</v>
          </cell>
          <cell r="D1309" t="str">
            <v>Exploración Tampico-Misantla-Sur de Burgos</v>
          </cell>
          <cell r="E1309">
            <v>2034</v>
          </cell>
          <cell r="F1309">
            <v>0.85</v>
          </cell>
          <cell r="G1309">
            <v>34.9</v>
          </cell>
          <cell r="H1309">
            <v>0</v>
          </cell>
          <cell r="I1309">
            <v>34.9</v>
          </cell>
          <cell r="J1309">
            <v>0.41000000000000003</v>
          </cell>
        </row>
        <row r="1310">
          <cell r="A1310">
            <v>672035</v>
          </cell>
          <cell r="B1310">
            <v>67</v>
          </cell>
          <cell r="C1310">
            <v>122</v>
          </cell>
          <cell r="D1310" t="str">
            <v>Exploración Tampico-Misantla-Sur de Burgos</v>
          </cell>
          <cell r="E1310">
            <v>2035</v>
          </cell>
          <cell r="F1310">
            <v>0.9</v>
          </cell>
          <cell r="G1310">
            <v>49.65</v>
          </cell>
          <cell r="H1310">
            <v>0</v>
          </cell>
          <cell r="I1310">
            <v>49.65</v>
          </cell>
          <cell r="J1310">
            <v>0.57000000000000006</v>
          </cell>
        </row>
        <row r="1311">
          <cell r="A1311">
            <v>672036</v>
          </cell>
          <cell r="B1311">
            <v>67</v>
          </cell>
          <cell r="C1311">
            <v>122</v>
          </cell>
          <cell r="D1311" t="str">
            <v>Exploración Tampico-Misantla-Sur de Burgos</v>
          </cell>
          <cell r="E1311">
            <v>2036</v>
          </cell>
          <cell r="F1311">
            <v>0.84</v>
          </cell>
          <cell r="G1311">
            <v>92.710000000000008</v>
          </cell>
          <cell r="H1311">
            <v>0</v>
          </cell>
          <cell r="I1311">
            <v>92.710000000000008</v>
          </cell>
          <cell r="J1311">
            <v>0.97</v>
          </cell>
        </row>
        <row r="1312">
          <cell r="A1312">
            <v>672037</v>
          </cell>
          <cell r="B1312">
            <v>67</v>
          </cell>
          <cell r="C1312">
            <v>122</v>
          </cell>
          <cell r="D1312" t="str">
            <v>Exploración Tampico-Misantla-Sur de Burgos</v>
          </cell>
          <cell r="E1312">
            <v>2037</v>
          </cell>
          <cell r="F1312">
            <v>1.1000000000000001</v>
          </cell>
          <cell r="G1312">
            <v>115.88</v>
          </cell>
          <cell r="H1312">
            <v>0</v>
          </cell>
          <cell r="I1312">
            <v>115.88</v>
          </cell>
          <cell r="J1312">
            <v>1.23</v>
          </cell>
        </row>
        <row r="1313">
          <cell r="A1313">
            <v>672038</v>
          </cell>
          <cell r="B1313">
            <v>67</v>
          </cell>
          <cell r="C1313">
            <v>122</v>
          </cell>
          <cell r="D1313" t="str">
            <v>Exploración Tampico-Misantla-Sur de Burgos</v>
          </cell>
          <cell r="E1313">
            <v>2038</v>
          </cell>
          <cell r="F1313">
            <v>1.21</v>
          </cell>
          <cell r="G1313">
            <v>131.22</v>
          </cell>
          <cell r="H1313">
            <v>0</v>
          </cell>
          <cell r="I1313">
            <v>131.22</v>
          </cell>
          <cell r="J1313">
            <v>1.3800000000000001</v>
          </cell>
        </row>
        <row r="1314">
          <cell r="A1314">
            <v>672039</v>
          </cell>
          <cell r="B1314">
            <v>67</v>
          </cell>
          <cell r="C1314">
            <v>122</v>
          </cell>
          <cell r="D1314" t="str">
            <v>Exploración Tampico-Misantla-Sur de Burgos</v>
          </cell>
          <cell r="E1314">
            <v>2039</v>
          </cell>
          <cell r="F1314">
            <v>1.1399999999999999</v>
          </cell>
          <cell r="G1314">
            <v>151.55000000000001</v>
          </cell>
          <cell r="H1314">
            <v>0</v>
          </cell>
          <cell r="I1314">
            <v>151.55000000000001</v>
          </cell>
          <cell r="J1314">
            <v>1.58</v>
          </cell>
        </row>
        <row r="1315">
          <cell r="A1315">
            <v>672040</v>
          </cell>
          <cell r="B1315">
            <v>67</v>
          </cell>
          <cell r="C1315">
            <v>122</v>
          </cell>
          <cell r="D1315" t="str">
            <v>Exploración Tampico-Misantla-Sur de Burgos</v>
          </cell>
          <cell r="E1315">
            <v>2040</v>
          </cell>
          <cell r="F1315">
            <v>1.31</v>
          </cell>
          <cell r="G1315">
            <v>159.22999999999999</v>
          </cell>
          <cell r="H1315">
            <v>0</v>
          </cell>
          <cell r="I1315">
            <v>159.22999999999999</v>
          </cell>
          <cell r="J1315">
            <v>1.69</v>
          </cell>
        </row>
        <row r="1316">
          <cell r="A1316">
            <v>672041</v>
          </cell>
          <cell r="B1316">
            <v>67</v>
          </cell>
          <cell r="C1316">
            <v>122</v>
          </cell>
          <cell r="D1316" t="str">
            <v>Exploración Tampico-Misantla-Sur de Burgos</v>
          </cell>
          <cell r="E1316">
            <v>2041</v>
          </cell>
          <cell r="F1316">
            <v>2.5100000000000002</v>
          </cell>
          <cell r="G1316">
            <v>158.22999999999999</v>
          </cell>
          <cell r="H1316">
            <v>0</v>
          </cell>
          <cell r="I1316">
            <v>158.22999999999999</v>
          </cell>
          <cell r="J1316">
            <v>1.73</v>
          </cell>
        </row>
        <row r="1317">
          <cell r="A1317">
            <v>672042</v>
          </cell>
          <cell r="B1317">
            <v>67</v>
          </cell>
          <cell r="C1317">
            <v>122</v>
          </cell>
          <cell r="D1317" t="str">
            <v>Exploración Tampico-Misantla-Sur de Burgos</v>
          </cell>
          <cell r="E1317">
            <v>2042</v>
          </cell>
          <cell r="F1317">
            <v>2.89</v>
          </cell>
          <cell r="G1317">
            <v>155.02999999999997</v>
          </cell>
          <cell r="H1317">
            <v>0</v>
          </cell>
          <cell r="I1317">
            <v>155.02999999999997</v>
          </cell>
          <cell r="J1317">
            <v>1.72</v>
          </cell>
        </row>
        <row r="1318">
          <cell r="A1318">
            <v>672043</v>
          </cell>
          <cell r="B1318">
            <v>67</v>
          </cell>
          <cell r="C1318">
            <v>122</v>
          </cell>
          <cell r="D1318" t="str">
            <v>Exploración Tampico-Misantla-Sur de Burgos</v>
          </cell>
          <cell r="E1318">
            <v>2043</v>
          </cell>
          <cell r="F1318">
            <v>3.1</v>
          </cell>
          <cell r="G1318">
            <v>152.92000000000002</v>
          </cell>
          <cell r="H1318">
            <v>0</v>
          </cell>
          <cell r="I1318">
            <v>152.92000000000002</v>
          </cell>
          <cell r="J1318">
            <v>1.72</v>
          </cell>
        </row>
        <row r="1319">
          <cell r="A1319">
            <v>672044</v>
          </cell>
          <cell r="B1319">
            <v>67</v>
          </cell>
          <cell r="C1319">
            <v>122</v>
          </cell>
          <cell r="D1319" t="str">
            <v>Exploración Tampico-Misantla-Sur de Burgos</v>
          </cell>
          <cell r="E1319">
            <v>2044</v>
          </cell>
          <cell r="F1319">
            <v>3.1499999999999995</v>
          </cell>
          <cell r="G1319">
            <v>152.63</v>
          </cell>
          <cell r="H1319">
            <v>0</v>
          </cell>
          <cell r="I1319">
            <v>152.63</v>
          </cell>
          <cell r="J1319">
            <v>1.73</v>
          </cell>
        </row>
        <row r="1320">
          <cell r="A1320">
            <v>672045</v>
          </cell>
          <cell r="B1320">
            <v>67</v>
          </cell>
          <cell r="C1320">
            <v>122</v>
          </cell>
          <cell r="D1320" t="str">
            <v>Exploración Tampico-Misantla-Sur de Burgos</v>
          </cell>
          <cell r="E1320">
            <v>2045</v>
          </cell>
          <cell r="F1320">
            <v>3.15</v>
          </cell>
          <cell r="G1320">
            <v>149.10999999999999</v>
          </cell>
          <cell r="H1320">
            <v>0</v>
          </cell>
          <cell r="I1320">
            <v>149.10999999999999</v>
          </cell>
          <cell r="J1320">
            <v>1.71</v>
          </cell>
        </row>
        <row r="1321">
          <cell r="A1321">
            <v>672046</v>
          </cell>
          <cell r="B1321">
            <v>67</v>
          </cell>
          <cell r="C1321">
            <v>122</v>
          </cell>
          <cell r="D1321" t="str">
            <v>Exploración Tampico-Misantla-Sur de Burgos</v>
          </cell>
          <cell r="E1321">
            <v>2046</v>
          </cell>
          <cell r="F1321">
            <v>3.79</v>
          </cell>
          <cell r="G1321">
            <v>141.13999999999999</v>
          </cell>
          <cell r="H1321">
            <v>0</v>
          </cell>
          <cell r="I1321">
            <v>141.13999999999999</v>
          </cell>
          <cell r="J1321">
            <v>1.6900000000000002</v>
          </cell>
        </row>
        <row r="1322">
          <cell r="A1322">
            <v>672047</v>
          </cell>
          <cell r="B1322">
            <v>67</v>
          </cell>
          <cell r="C1322">
            <v>122</v>
          </cell>
          <cell r="D1322" t="str">
            <v>Exploración Tampico-Misantla-Sur de Burgos</v>
          </cell>
          <cell r="E1322">
            <v>2047</v>
          </cell>
          <cell r="F1322">
            <v>4.2600000000000007</v>
          </cell>
          <cell r="G1322">
            <v>130.02000000000001</v>
          </cell>
          <cell r="H1322">
            <v>0</v>
          </cell>
          <cell r="I1322">
            <v>130.02000000000001</v>
          </cell>
          <cell r="J1322">
            <v>1.62</v>
          </cell>
        </row>
        <row r="1323">
          <cell r="A1323">
            <v>672048</v>
          </cell>
          <cell r="B1323">
            <v>67</v>
          </cell>
          <cell r="C1323">
            <v>122</v>
          </cell>
          <cell r="D1323" t="str">
            <v>Exploración Tampico-Misantla-Sur de Burgos</v>
          </cell>
          <cell r="E1323">
            <v>2048</v>
          </cell>
          <cell r="F1323">
            <v>4.24</v>
          </cell>
          <cell r="G1323">
            <v>128.64000000000001</v>
          </cell>
          <cell r="H1323">
            <v>0</v>
          </cell>
          <cell r="I1323">
            <v>128.64000000000001</v>
          </cell>
          <cell r="J1323">
            <v>1.6</v>
          </cell>
        </row>
        <row r="1324">
          <cell r="A1324">
            <v>672049</v>
          </cell>
          <cell r="B1324">
            <v>67</v>
          </cell>
          <cell r="C1324">
            <v>122</v>
          </cell>
          <cell r="D1324" t="str">
            <v>Exploración Tampico-Misantla-Sur de Burgos</v>
          </cell>
          <cell r="E1324">
            <v>2049</v>
          </cell>
          <cell r="F1324">
            <v>3.98</v>
          </cell>
          <cell r="G1324">
            <v>108.69000000000001</v>
          </cell>
          <cell r="H1324">
            <v>0</v>
          </cell>
          <cell r="I1324">
            <v>108.69000000000001</v>
          </cell>
          <cell r="J1324">
            <v>1.3900000000000001</v>
          </cell>
        </row>
        <row r="1325">
          <cell r="A1325">
            <v>672050</v>
          </cell>
          <cell r="B1325">
            <v>67</v>
          </cell>
          <cell r="C1325">
            <v>122</v>
          </cell>
          <cell r="D1325" t="str">
            <v>Exploración Tampico-Misantla-Sur de Burgos</v>
          </cell>
          <cell r="E1325">
            <v>2050</v>
          </cell>
          <cell r="F1325">
            <v>3.73</v>
          </cell>
          <cell r="G1325">
            <v>83.259999999999991</v>
          </cell>
          <cell r="H1325">
            <v>0</v>
          </cell>
          <cell r="I1325">
            <v>83.259999999999991</v>
          </cell>
          <cell r="J1325">
            <v>1.1200000000000001</v>
          </cell>
        </row>
        <row r="1326">
          <cell r="A1326">
            <v>672051</v>
          </cell>
          <cell r="B1326">
            <v>67</v>
          </cell>
          <cell r="C1326">
            <v>122</v>
          </cell>
          <cell r="D1326" t="str">
            <v>Exploración Tampico-Misantla-Sur de Burgos</v>
          </cell>
          <cell r="E1326">
            <v>2051</v>
          </cell>
          <cell r="F1326">
            <v>3.58</v>
          </cell>
          <cell r="G1326">
            <v>63.359999999999992</v>
          </cell>
          <cell r="H1326">
            <v>0</v>
          </cell>
          <cell r="I1326">
            <v>63.359999999999992</v>
          </cell>
          <cell r="J1326">
            <v>0.90999999999999992</v>
          </cell>
        </row>
        <row r="1327">
          <cell r="A1327">
            <v>672052</v>
          </cell>
          <cell r="B1327">
            <v>67</v>
          </cell>
          <cell r="C1327">
            <v>122</v>
          </cell>
          <cell r="D1327" t="str">
            <v>Exploración Tampico-Misantla-Sur de Burgos</v>
          </cell>
          <cell r="E1327">
            <v>2052</v>
          </cell>
          <cell r="F1327">
            <v>3.4</v>
          </cell>
          <cell r="G1327">
            <v>49.21</v>
          </cell>
          <cell r="H1327">
            <v>0</v>
          </cell>
          <cell r="I1327">
            <v>49.21</v>
          </cell>
          <cell r="J1327">
            <v>0.76</v>
          </cell>
        </row>
        <row r="1328">
          <cell r="A1328">
            <v>672053</v>
          </cell>
          <cell r="B1328">
            <v>67</v>
          </cell>
          <cell r="C1328">
            <v>122</v>
          </cell>
          <cell r="D1328" t="str">
            <v>Exploración Tampico-Misantla-Sur de Burgos</v>
          </cell>
          <cell r="E1328">
            <v>2053</v>
          </cell>
          <cell r="F1328">
            <v>3.18</v>
          </cell>
          <cell r="G1328">
            <v>37.68</v>
          </cell>
          <cell r="H1328">
            <v>0</v>
          </cell>
          <cell r="I1328">
            <v>37.68</v>
          </cell>
          <cell r="J1328">
            <v>0.62000000000000011</v>
          </cell>
        </row>
        <row r="1329">
          <cell r="A1329">
            <v>672054</v>
          </cell>
          <cell r="B1329">
            <v>67</v>
          </cell>
          <cell r="C1329">
            <v>122</v>
          </cell>
          <cell r="D1329" t="str">
            <v>Exploración Tampico-Misantla-Sur de Burgos</v>
          </cell>
          <cell r="E1329">
            <v>2054</v>
          </cell>
          <cell r="F1329">
            <v>3</v>
          </cell>
          <cell r="G1329">
            <v>29.210000000000004</v>
          </cell>
          <cell r="H1329">
            <v>0</v>
          </cell>
          <cell r="I1329">
            <v>29.210000000000004</v>
          </cell>
          <cell r="J1329">
            <v>0.53</v>
          </cell>
        </row>
        <row r="1330">
          <cell r="A1330">
            <v>672055</v>
          </cell>
          <cell r="B1330">
            <v>67</v>
          </cell>
          <cell r="C1330">
            <v>122</v>
          </cell>
          <cell r="D1330" t="str">
            <v>Exploración Tampico-Misantla-Sur de Burgos</v>
          </cell>
          <cell r="E1330">
            <v>2055</v>
          </cell>
          <cell r="F1330">
            <v>2.8000000000000003</v>
          </cell>
          <cell r="G1330">
            <v>22.919999999999998</v>
          </cell>
          <cell r="H1330">
            <v>0</v>
          </cell>
          <cell r="I1330">
            <v>22.919999999999998</v>
          </cell>
          <cell r="J1330">
            <v>0.44999999999999996</v>
          </cell>
        </row>
        <row r="1331">
          <cell r="A1331">
            <v>672056</v>
          </cell>
          <cell r="B1331">
            <v>67</v>
          </cell>
          <cell r="C1331">
            <v>122</v>
          </cell>
          <cell r="D1331" t="str">
            <v>Exploración Tampico-Misantla-Sur de Burgos</v>
          </cell>
          <cell r="E1331">
            <v>2056</v>
          </cell>
          <cell r="F1331">
            <v>2.62</v>
          </cell>
          <cell r="G1331">
            <v>19.540000000000003</v>
          </cell>
          <cell r="H1331">
            <v>0</v>
          </cell>
          <cell r="I1331">
            <v>19.540000000000003</v>
          </cell>
          <cell r="J1331">
            <v>0.39999999999999997</v>
          </cell>
        </row>
        <row r="1332">
          <cell r="A1332">
            <v>672057</v>
          </cell>
          <cell r="B1332">
            <v>67</v>
          </cell>
          <cell r="C1332">
            <v>122</v>
          </cell>
          <cell r="D1332" t="str">
            <v>Exploración Tampico-Misantla-Sur de Burgos</v>
          </cell>
          <cell r="E1332">
            <v>2057</v>
          </cell>
          <cell r="F1332">
            <v>2.4699999999999998</v>
          </cell>
          <cell r="G1332">
            <v>16.36</v>
          </cell>
          <cell r="H1332">
            <v>0</v>
          </cell>
          <cell r="I1332">
            <v>16.36</v>
          </cell>
          <cell r="J1332">
            <v>0.36</v>
          </cell>
        </row>
        <row r="1333">
          <cell r="A1333">
            <v>672058</v>
          </cell>
          <cell r="B1333">
            <v>67</v>
          </cell>
          <cell r="C1333">
            <v>122</v>
          </cell>
          <cell r="D1333" t="str">
            <v>Exploración Tampico-Misantla-Sur de Burgos</v>
          </cell>
          <cell r="E1333">
            <v>2058</v>
          </cell>
          <cell r="F1333">
            <v>2.31</v>
          </cell>
          <cell r="G1333">
            <v>13.06</v>
          </cell>
          <cell r="H1333">
            <v>0</v>
          </cell>
          <cell r="I1333">
            <v>13.06</v>
          </cell>
          <cell r="J1333">
            <v>0.31000000000000005</v>
          </cell>
        </row>
        <row r="1334">
          <cell r="A1334">
            <v>672059</v>
          </cell>
          <cell r="B1334">
            <v>67</v>
          </cell>
          <cell r="C1334">
            <v>122</v>
          </cell>
          <cell r="D1334" t="str">
            <v>Exploración Tampico-Misantla-Sur de Burgos</v>
          </cell>
          <cell r="E1334">
            <v>2059</v>
          </cell>
          <cell r="F1334">
            <v>2.16</v>
          </cell>
          <cell r="G1334">
            <v>10.559999999999999</v>
          </cell>
          <cell r="H1334">
            <v>0</v>
          </cell>
          <cell r="I1334">
            <v>10.559999999999999</v>
          </cell>
          <cell r="J1334">
            <v>0.27</v>
          </cell>
        </row>
      </sheetData>
      <sheetData sheetId="30">
        <row r="2">
          <cell r="A2" t="str">
            <v>Exploración Área Perdido</v>
          </cell>
          <cell r="B2">
            <v>41</v>
          </cell>
          <cell r="C2">
            <v>0</v>
          </cell>
          <cell r="D2" t="str">
            <v>Proyecto de Exploración Área Perdido</v>
          </cell>
          <cell r="E2" t="str">
            <v>Región Norte</v>
          </cell>
          <cell r="F2">
            <v>41</v>
          </cell>
        </row>
        <row r="3">
          <cell r="A3" t="str">
            <v>Exploración Campeche Oriente</v>
          </cell>
          <cell r="B3">
            <v>44</v>
          </cell>
          <cell r="C3">
            <v>0</v>
          </cell>
          <cell r="D3" t="str">
            <v>Proyecto de Exploración Campeche Oriente</v>
          </cell>
          <cell r="E3" t="str">
            <v>Región Marina Noreste</v>
          </cell>
          <cell r="F3">
            <v>44</v>
          </cell>
        </row>
        <row r="4">
          <cell r="A4" t="str">
            <v>Exploración Campeche Poniente</v>
          </cell>
          <cell r="B4">
            <v>46</v>
          </cell>
          <cell r="C4">
            <v>0</v>
          </cell>
          <cell r="D4" t="str">
            <v>Proyecto de Exploración Campeche Poniente</v>
          </cell>
          <cell r="E4" t="str">
            <v>Región Marina Suroeste</v>
          </cell>
          <cell r="F4">
            <v>46</v>
          </cell>
        </row>
        <row r="5">
          <cell r="A5" t="str">
            <v>Exploración Cazones</v>
          </cell>
          <cell r="B5">
            <v>47</v>
          </cell>
          <cell r="C5">
            <v>0</v>
          </cell>
          <cell r="D5" t="str">
            <v>Proyecto de Exploración Cazones</v>
          </cell>
          <cell r="E5" t="str">
            <v>Región Norte</v>
          </cell>
          <cell r="F5">
            <v>47</v>
          </cell>
        </row>
        <row r="6">
          <cell r="A6" t="str">
            <v>Exploración Coatzacoalcos</v>
          </cell>
          <cell r="B6">
            <v>48</v>
          </cell>
          <cell r="C6">
            <v>0</v>
          </cell>
          <cell r="D6" t="str">
            <v>Proyecto de Exploración Coatzacoalcos</v>
          </cell>
          <cell r="E6" t="str">
            <v>Región Marina Suroeste</v>
          </cell>
          <cell r="F6">
            <v>48</v>
          </cell>
        </row>
        <row r="7">
          <cell r="A7" t="str">
            <v>Exploración Comalcalco</v>
          </cell>
          <cell r="B7">
            <v>49</v>
          </cell>
          <cell r="C7">
            <v>0</v>
          </cell>
          <cell r="D7" t="str">
            <v>Proyecto de Exploración Comalcalco</v>
          </cell>
          <cell r="E7" t="str">
            <v>Región Sur</v>
          </cell>
          <cell r="F7">
            <v>49</v>
          </cell>
        </row>
        <row r="8">
          <cell r="A8" t="str">
            <v>Exploración Cuichapa</v>
          </cell>
          <cell r="B8">
            <v>53</v>
          </cell>
          <cell r="C8">
            <v>0</v>
          </cell>
          <cell r="D8" t="str">
            <v>Proyecto de Exploración Cuichapa</v>
          </cell>
          <cell r="E8" t="str">
            <v>Región Sur</v>
          </cell>
          <cell r="F8">
            <v>53</v>
          </cell>
        </row>
        <row r="9">
          <cell r="A9" t="str">
            <v>Exploración Evaluación del Potencial Campeche Oriente Terciario</v>
          </cell>
          <cell r="B9">
            <v>43</v>
          </cell>
          <cell r="C9">
            <v>0</v>
          </cell>
          <cell r="D9" t="str">
            <v>Proyecto de Exploración Evaluación del Potencial Campeche Oriente Terciario</v>
          </cell>
          <cell r="E9" t="str">
            <v>Región Marina Noreste</v>
          </cell>
          <cell r="F9">
            <v>43</v>
          </cell>
        </row>
        <row r="10">
          <cell r="A10" t="str">
            <v>Exploración Evaluación del Potencial Campeche Poniente Terciario</v>
          </cell>
          <cell r="B10">
            <v>45</v>
          </cell>
          <cell r="C10">
            <v>0</v>
          </cell>
          <cell r="D10" t="str">
            <v>Proyecto de Exploración Evaluación del Potencial Campeche Poniente Terciario</v>
          </cell>
          <cell r="E10" t="str">
            <v>Región Marina Suroeste</v>
          </cell>
          <cell r="F10">
            <v>45</v>
          </cell>
        </row>
        <row r="11">
          <cell r="A11" t="str">
            <v>Exploración Evaluación del Potencial Delta del Bravo</v>
          </cell>
          <cell r="B11">
            <v>54</v>
          </cell>
          <cell r="C11">
            <v>0</v>
          </cell>
          <cell r="D11" t="str">
            <v>Proyecto de Exploración Evaluación del Potencial Delta del Bravo</v>
          </cell>
          <cell r="E11" t="str">
            <v>Región Norte</v>
          </cell>
          <cell r="F11">
            <v>54</v>
          </cell>
        </row>
        <row r="12">
          <cell r="A12" t="str">
            <v>Exploración Evaluación del Potencial Julivá</v>
          </cell>
          <cell r="B12">
            <v>57</v>
          </cell>
          <cell r="C12">
            <v>0</v>
          </cell>
          <cell r="D12" t="str">
            <v>Proyecto de Exploración Evaluación del Potencial Julivá</v>
          </cell>
          <cell r="E12" t="str">
            <v>Región Sur</v>
          </cell>
          <cell r="F12">
            <v>57</v>
          </cell>
        </row>
        <row r="13">
          <cell r="A13" t="str">
            <v>Exploración Evaluación del Potencial Lamprea</v>
          </cell>
          <cell r="B13">
            <v>58</v>
          </cell>
          <cell r="C13">
            <v>0</v>
          </cell>
          <cell r="D13" t="str">
            <v>Proyecto de Exploración Evaluación del Potencial Lamprea</v>
          </cell>
          <cell r="E13" t="str">
            <v>Región Norte</v>
          </cell>
          <cell r="F13">
            <v>58</v>
          </cell>
        </row>
        <row r="14">
          <cell r="A14" t="str">
            <v>Exploración Evaluación del Potencial Papaloapan B</v>
          </cell>
          <cell r="B14">
            <v>62</v>
          </cell>
          <cell r="C14">
            <v>0</v>
          </cell>
          <cell r="D14" t="str">
            <v>Proyecto de Exploración Evaluación del Potencial Papaloapan B</v>
          </cell>
          <cell r="E14" t="str">
            <v>Región Norte</v>
          </cell>
          <cell r="F14">
            <v>62</v>
          </cell>
        </row>
        <row r="15">
          <cell r="A15" t="str">
            <v>Exploración Evaluación del Potencial Reforma Terciario</v>
          </cell>
          <cell r="B15">
            <v>64</v>
          </cell>
          <cell r="C15">
            <v>0</v>
          </cell>
          <cell r="D15" t="str">
            <v>Proyecto de Exploración Evaluación del Potencial Reforma Terciario</v>
          </cell>
          <cell r="E15" t="str">
            <v>Región Sur</v>
          </cell>
          <cell r="F15">
            <v>64</v>
          </cell>
        </row>
        <row r="16">
          <cell r="A16" t="str">
            <v>Exploración Golfo de México B</v>
          </cell>
          <cell r="B16">
            <v>56</v>
          </cell>
          <cell r="C16">
            <v>0</v>
          </cell>
          <cell r="D16" t="str">
            <v>Proyecto de Exploración Golfo de México B</v>
          </cell>
          <cell r="E16" t="str">
            <v>Región Marina Suroeste</v>
          </cell>
          <cell r="F16">
            <v>56</v>
          </cell>
        </row>
        <row r="17">
          <cell r="A17" t="str">
            <v>Exploración Golfo de México Sur</v>
          </cell>
          <cell r="B17">
            <v>55</v>
          </cell>
          <cell r="C17">
            <v>0</v>
          </cell>
          <cell r="D17" t="str">
            <v>Proyecto de Exploración Golfo de México Sur</v>
          </cell>
          <cell r="E17" t="str">
            <v>Región Norte</v>
          </cell>
          <cell r="F17">
            <v>55</v>
          </cell>
        </row>
        <row r="18">
          <cell r="A18" t="str">
            <v>Exploración Incorporación de Reservas Litoral de Tabasco Terrestre</v>
          </cell>
          <cell r="B18">
            <v>60</v>
          </cell>
          <cell r="C18">
            <v>0</v>
          </cell>
          <cell r="D18" t="str">
            <v>Proyecto de Exploración Incorporación de Reservas Litoral de Tabasco Terrestre</v>
          </cell>
          <cell r="E18" t="str">
            <v>Región Sur</v>
          </cell>
          <cell r="F18">
            <v>60</v>
          </cell>
        </row>
        <row r="19">
          <cell r="A19" t="str">
            <v>Exploración Incorporación de Reservas Simojovel</v>
          </cell>
          <cell r="B19">
            <v>66</v>
          </cell>
          <cell r="C19">
            <v>0</v>
          </cell>
          <cell r="D19" t="str">
            <v>Proyecto de Exploración Incorporación de Reservas Simojovel</v>
          </cell>
          <cell r="E19" t="str">
            <v>Región Sur</v>
          </cell>
          <cell r="F19">
            <v>66</v>
          </cell>
        </row>
        <row r="20">
          <cell r="A20" t="str">
            <v>Exploración Integral Burgos</v>
          </cell>
          <cell r="B20">
            <v>42</v>
          </cell>
          <cell r="C20">
            <v>0</v>
          </cell>
          <cell r="D20" t="str">
            <v>Proyecto de Exploración Integral Burgos</v>
          </cell>
          <cell r="E20" t="str">
            <v>Región Norte</v>
          </cell>
          <cell r="F20">
            <v>42</v>
          </cell>
        </row>
        <row r="21">
          <cell r="A21" t="str">
            <v>Exploración Integral Crudo Ligero Marino</v>
          </cell>
          <cell r="B21">
            <v>50</v>
          </cell>
          <cell r="C21">
            <v>0</v>
          </cell>
          <cell r="D21" t="str">
            <v>Proyecto de Exploración Integral Crudo Ligero Marino</v>
          </cell>
          <cell r="E21" t="str">
            <v>Región Marina Suroeste</v>
          </cell>
          <cell r="F21">
            <v>50</v>
          </cell>
        </row>
        <row r="22">
          <cell r="A22" t="str">
            <v>Exploración Integral Cuenca de Veracruz</v>
          </cell>
          <cell r="B22">
            <v>52</v>
          </cell>
          <cell r="C22">
            <v>0</v>
          </cell>
          <cell r="D22" t="str">
            <v>Proyecto de Exploración Integral Cuenca de Veracruz</v>
          </cell>
          <cell r="E22" t="str">
            <v>Región Norte</v>
          </cell>
          <cell r="F22">
            <v>52</v>
          </cell>
        </row>
        <row r="23">
          <cell r="A23" t="str">
            <v>Exploración Integral Lankahuasa</v>
          </cell>
          <cell r="B23">
            <v>59</v>
          </cell>
          <cell r="C23">
            <v>0</v>
          </cell>
          <cell r="D23" t="str">
            <v>Proyecto de Exploración Integral Lankahuasa</v>
          </cell>
          <cell r="E23" t="str">
            <v>Región Norte</v>
          </cell>
          <cell r="F23">
            <v>59</v>
          </cell>
        </row>
        <row r="24">
          <cell r="A24" t="str">
            <v>Exploración Integral Macuspana</v>
          </cell>
          <cell r="B24">
            <v>51</v>
          </cell>
          <cell r="C24">
            <v>0</v>
          </cell>
          <cell r="D24" t="str">
            <v>Proyecto de Exploración Integral Macuspana</v>
          </cell>
          <cell r="E24" t="str">
            <v>Región Sur</v>
          </cell>
          <cell r="F24">
            <v>51</v>
          </cell>
        </row>
        <row r="25">
          <cell r="A25" t="str">
            <v>Exploración Malpaso</v>
          </cell>
          <cell r="B25">
            <v>61</v>
          </cell>
          <cell r="C25">
            <v>0</v>
          </cell>
          <cell r="D25" t="str">
            <v>Proyecto de Exploración Malpaso</v>
          </cell>
          <cell r="E25" t="str">
            <v>Región Sur</v>
          </cell>
          <cell r="F25">
            <v>61</v>
          </cell>
        </row>
        <row r="26">
          <cell r="A26" t="str">
            <v>Exploración Progreso</v>
          </cell>
          <cell r="B26">
            <v>63</v>
          </cell>
          <cell r="C26">
            <v>0</v>
          </cell>
          <cell r="D26" t="str">
            <v>Proyecto de Exploración Progreso</v>
          </cell>
          <cell r="E26" t="str">
            <v>Región Marina Noreste</v>
          </cell>
          <cell r="F26">
            <v>63</v>
          </cell>
        </row>
        <row r="27">
          <cell r="A27" t="str">
            <v>Exploración Sardina</v>
          </cell>
          <cell r="B27">
            <v>65</v>
          </cell>
          <cell r="C27">
            <v>0</v>
          </cell>
          <cell r="D27" t="str">
            <v>Proyecto de Exploración Sardina</v>
          </cell>
          <cell r="E27" t="str">
            <v>Región Norte</v>
          </cell>
          <cell r="F27">
            <v>65</v>
          </cell>
        </row>
        <row r="28">
          <cell r="A28" t="str">
            <v>Exploración Tampico-Misantla-Sur de Burgos</v>
          </cell>
          <cell r="B28">
            <v>67</v>
          </cell>
          <cell r="C28">
            <v>0</v>
          </cell>
          <cell r="D28" t="str">
            <v>Proyecto de Exploración Tampico-Misantla-Sur de Burgos</v>
          </cell>
          <cell r="E28" t="str">
            <v>Región Norte</v>
          </cell>
          <cell r="F28">
            <v>67</v>
          </cell>
        </row>
        <row r="29">
          <cell r="A29" t="str">
            <v>Explotación Arenque</v>
          </cell>
          <cell r="B29">
            <v>15</v>
          </cell>
          <cell r="C29" t="str">
            <v>ARENQUE</v>
          </cell>
          <cell r="D29" t="str">
            <v>Proyecto de Explotación Arenque</v>
          </cell>
          <cell r="E29" t="str">
            <v>Región Norte</v>
          </cell>
          <cell r="F29">
            <v>15</v>
          </cell>
        </row>
        <row r="30">
          <cell r="A30" t="str">
            <v>Explotación ATG 1 Sitio-Tenexcuila</v>
          </cell>
          <cell r="B30">
            <v>16</v>
          </cell>
          <cell r="C30" t="str">
            <v>Explotación Sitio-Tenexcuila</v>
          </cell>
          <cell r="D30" t="str">
            <v>Proyecto de Explotación ATG 1 Sitio-Tenexcuila</v>
          </cell>
          <cell r="E30" t="str">
            <v>Región Norte</v>
          </cell>
          <cell r="F30">
            <v>16</v>
          </cell>
        </row>
        <row r="31">
          <cell r="A31" t="str">
            <v>Explotación ATG 2 Soledad-Coyotes</v>
          </cell>
          <cell r="B31">
            <v>17</v>
          </cell>
          <cell r="C31" t="str">
            <v>Explotación Soledad-Coyotes</v>
          </cell>
          <cell r="D31" t="str">
            <v>Proyecto de Explotación ATG 2 Soledad-Coyotes</v>
          </cell>
          <cell r="E31" t="str">
            <v>Región Norte</v>
          </cell>
          <cell r="F31">
            <v>17</v>
          </cell>
        </row>
        <row r="32">
          <cell r="A32" t="str">
            <v>Explotación ATG 3 Amatitlán-Agua Nacida</v>
          </cell>
          <cell r="B32">
            <v>18</v>
          </cell>
          <cell r="C32" t="str">
            <v>Explotación Amatitlán-Agua Nacida</v>
          </cell>
          <cell r="D32" t="str">
            <v>Proyecto de Explotación ATG 3 Amatitlán-Agua Nacida</v>
          </cell>
          <cell r="E32" t="str">
            <v>Región Norte</v>
          </cell>
          <cell r="F32">
            <v>18</v>
          </cell>
        </row>
        <row r="33">
          <cell r="A33" t="str">
            <v>Explotación ATG 4 Coyol-Humapa</v>
          </cell>
          <cell r="B33">
            <v>19</v>
          </cell>
          <cell r="C33" t="str">
            <v>Explotación Coyol-Humapa</v>
          </cell>
          <cell r="D33" t="str">
            <v>Proyecto de Explotación ATG 4 Coyol-Humapa</v>
          </cell>
          <cell r="E33" t="str">
            <v>Región Norte</v>
          </cell>
          <cell r="F33">
            <v>19</v>
          </cell>
        </row>
        <row r="34">
          <cell r="A34" t="str">
            <v>Explotación ATG 5 Miquetla-Mihuapán</v>
          </cell>
          <cell r="B34">
            <v>20</v>
          </cell>
          <cell r="C34" t="str">
            <v>Explotación Miquetla-Mihuapán</v>
          </cell>
          <cell r="D34" t="str">
            <v>Proyecto de Explotación ATG 5 Miquetla-Mihuapán</v>
          </cell>
          <cell r="E34" t="str">
            <v>Región Norte</v>
          </cell>
          <cell r="F34">
            <v>20</v>
          </cell>
        </row>
        <row r="35">
          <cell r="A35" t="str">
            <v>Explotación ATG 6 Agua Fría-Coapechaca</v>
          </cell>
          <cell r="B35">
            <v>21</v>
          </cell>
          <cell r="C35" t="str">
            <v>Explotación Agua Fría-Coapechaca</v>
          </cell>
          <cell r="D35" t="str">
            <v>Proyecto de Explotación ATG 6 Agua Fría-Coapechaca</v>
          </cell>
          <cell r="E35" t="str">
            <v>Región Norte</v>
          </cell>
          <cell r="F35">
            <v>21</v>
          </cell>
        </row>
        <row r="36">
          <cell r="A36" t="str">
            <v>Explotación ATG 7 Tajín-Corralillo</v>
          </cell>
          <cell r="B36">
            <v>22</v>
          </cell>
          <cell r="C36" t="str">
            <v>Explotación Tajín-Corralillo</v>
          </cell>
          <cell r="D36" t="str">
            <v>Proyecto de Explotación ATG 7 Tajín-Corralillo</v>
          </cell>
          <cell r="E36" t="str">
            <v>Región Norte</v>
          </cell>
          <cell r="F36">
            <v>22</v>
          </cell>
        </row>
        <row r="37">
          <cell r="A37" t="str">
            <v>Explotación ATG 8 Presidente Alemán-Furbero</v>
          </cell>
          <cell r="B37">
            <v>23</v>
          </cell>
          <cell r="C37" t="str">
            <v>Explotación Presidente Alemán-Furbero</v>
          </cell>
          <cell r="D37" t="str">
            <v>Proyecto de Explotación ATG 8 Presidente Alemán-Furbero</v>
          </cell>
          <cell r="E37" t="str">
            <v>Región Norte</v>
          </cell>
          <cell r="F37">
            <v>23</v>
          </cell>
        </row>
        <row r="38">
          <cell r="A38" t="str">
            <v>Explotación Ayin-Alux</v>
          </cell>
          <cell r="B38">
            <v>4</v>
          </cell>
          <cell r="C38" t="str">
            <v>AYÍN - ALUX</v>
          </cell>
          <cell r="D38" t="str">
            <v>Proyecto de Explotación Ayin-Alux</v>
          </cell>
          <cell r="E38" t="str">
            <v>Región Marina Suroeste</v>
          </cell>
          <cell r="F38">
            <v>4</v>
          </cell>
        </row>
        <row r="39">
          <cell r="A39" t="str">
            <v>Explotación Bellota-Chinchorro</v>
          </cell>
          <cell r="B39">
            <v>30</v>
          </cell>
          <cell r="C39" t="str">
            <v>BELLOTA - CHINCHORRO</v>
          </cell>
          <cell r="D39" t="str">
            <v>Proyecto de Explotación Bellota-Chinchorro</v>
          </cell>
          <cell r="E39" t="str">
            <v>Región Sur</v>
          </cell>
          <cell r="F39">
            <v>30</v>
          </cell>
        </row>
        <row r="40">
          <cell r="A40" t="str">
            <v>Explotación Caan</v>
          </cell>
          <cell r="B40">
            <v>5</v>
          </cell>
          <cell r="C40" t="str">
            <v>CAAN</v>
          </cell>
          <cell r="D40" t="str">
            <v>Proyecto de Explotación Caan</v>
          </cell>
          <cell r="E40" t="str">
            <v>Región Marina Suroeste</v>
          </cell>
          <cell r="F40">
            <v>5</v>
          </cell>
        </row>
        <row r="41">
          <cell r="A41" t="str">
            <v>Explotación Cactus-Sitio Grande</v>
          </cell>
          <cell r="B41">
            <v>31</v>
          </cell>
          <cell r="C41" t="str">
            <v>CACTUS - SITIO GRANDE</v>
          </cell>
          <cell r="D41" t="str">
            <v>Proyecto de Explotación Cactus-Sitio Grande</v>
          </cell>
          <cell r="E41" t="str">
            <v>Región Sur</v>
          </cell>
          <cell r="F41">
            <v>31</v>
          </cell>
        </row>
        <row r="42">
          <cell r="A42" t="str">
            <v>Explotación Cantarell</v>
          </cell>
          <cell r="B42">
            <v>1</v>
          </cell>
          <cell r="C42" t="str">
            <v>CANTARELL</v>
          </cell>
          <cell r="D42" t="str">
            <v>Proyecto de Explotación Cantarell</v>
          </cell>
          <cell r="E42" t="str">
            <v>Región Marina Noreste</v>
          </cell>
          <cell r="F42">
            <v>1</v>
          </cell>
        </row>
        <row r="43">
          <cell r="A43" t="str">
            <v>Explotación Cárdenas</v>
          </cell>
          <cell r="B43">
            <v>32</v>
          </cell>
          <cell r="C43" t="str">
            <v>CÁRDENAS</v>
          </cell>
          <cell r="D43" t="str">
            <v>Proyecto de Explotación Cárdenas</v>
          </cell>
          <cell r="E43" t="str">
            <v>Región Sur</v>
          </cell>
          <cell r="F43">
            <v>32</v>
          </cell>
        </row>
        <row r="44">
          <cell r="A44" t="str">
            <v>Explotación Carmito-Artesa</v>
          </cell>
          <cell r="B44">
            <v>33</v>
          </cell>
          <cell r="C44" t="str">
            <v>CARMITO - ARTESA</v>
          </cell>
          <cell r="D44" t="str">
            <v>Proyecto de Explotación Carmito-Artesa</v>
          </cell>
          <cell r="E44" t="str">
            <v>Región Sur</v>
          </cell>
          <cell r="F44">
            <v>33</v>
          </cell>
        </row>
        <row r="45">
          <cell r="A45" t="str">
            <v>Explotación Chuc</v>
          </cell>
          <cell r="B45">
            <v>6</v>
          </cell>
          <cell r="C45" t="str">
            <v>CHUC</v>
          </cell>
          <cell r="D45" t="str">
            <v>Proyecto de Explotación Chuc</v>
          </cell>
          <cell r="E45" t="str">
            <v>Región Marina Suroeste</v>
          </cell>
          <cell r="F45">
            <v>6</v>
          </cell>
        </row>
        <row r="46">
          <cell r="A46" t="str">
            <v>Explotación Coatzacoalcos-Marino</v>
          </cell>
          <cell r="B46">
            <v>7</v>
          </cell>
          <cell r="C46" t="str">
            <v>COATZACOALCOS MARINO</v>
          </cell>
          <cell r="D46" t="str">
            <v>Proyecto de Explotación Coatzacoalcos-Marino</v>
          </cell>
          <cell r="E46" t="str">
            <v>Región Marina Suroeste</v>
          </cell>
          <cell r="F46">
            <v>7</v>
          </cell>
        </row>
        <row r="47">
          <cell r="A47" t="str">
            <v>Explotación Complejo Antonio J. Bermúdez</v>
          </cell>
          <cell r="B47">
            <v>34</v>
          </cell>
          <cell r="C47" t="str">
            <v>COMPLEJO ANTONIO J. BERMÚDEZ</v>
          </cell>
          <cell r="D47" t="str">
            <v>Proyecto de Explotación Complejo Antonio J. Bermúdez</v>
          </cell>
          <cell r="E47" t="str">
            <v>Región Sur</v>
          </cell>
          <cell r="F47">
            <v>34</v>
          </cell>
        </row>
        <row r="48">
          <cell r="A48" t="str">
            <v>Explotación Costero Terrestre</v>
          </cell>
          <cell r="B48">
            <v>35</v>
          </cell>
          <cell r="C48" t="str">
            <v>DESARROLLO DE CAMPOS PEG COSTERO TERRESTRE</v>
          </cell>
          <cell r="D48" t="str">
            <v>Proyecto de Explotación Costero Terrestre</v>
          </cell>
          <cell r="E48" t="str">
            <v>Región Sur</v>
          </cell>
          <cell r="F48">
            <v>35</v>
          </cell>
        </row>
        <row r="49">
          <cell r="A49" t="str">
            <v>Explotación Delta del Grijalva</v>
          </cell>
          <cell r="B49">
            <v>36</v>
          </cell>
          <cell r="C49" t="str">
            <v>DELTA DEL GRIJALVA</v>
          </cell>
          <cell r="D49" t="str">
            <v>Proyecto de Explotación Delta del Grijalva</v>
          </cell>
          <cell r="E49" t="str">
            <v>Región Sur</v>
          </cell>
          <cell r="F49">
            <v>36</v>
          </cell>
        </row>
        <row r="50">
          <cell r="A50" t="str">
            <v>Explotación Ek-Balam</v>
          </cell>
          <cell r="B50">
            <v>2</v>
          </cell>
          <cell r="C50" t="str">
            <v>EK - BALAM</v>
          </cell>
          <cell r="D50" t="str">
            <v>Proyecto de Explotación Ek-Balam</v>
          </cell>
          <cell r="E50" t="str">
            <v>Región Marina Noreste</v>
          </cell>
          <cell r="F50">
            <v>2</v>
          </cell>
        </row>
        <row r="51">
          <cell r="A51" t="str">
            <v>Explotación El Golpe-Puerto Ceiba</v>
          </cell>
          <cell r="B51">
            <v>37</v>
          </cell>
          <cell r="C51" t="str">
            <v>EL GOLPE - PUERTO CEIBA</v>
          </cell>
          <cell r="D51" t="str">
            <v>Proyecto de Explotación El Golpe-Puerto Ceiba</v>
          </cell>
          <cell r="E51" t="str">
            <v>Región Sur</v>
          </cell>
          <cell r="F51">
            <v>37</v>
          </cell>
        </row>
        <row r="52">
          <cell r="A52" t="str">
            <v>Explotación Gas del Terciario</v>
          </cell>
          <cell r="B52">
            <v>8</v>
          </cell>
          <cell r="C52" t="str">
            <v>GAS DEL TERCIARIO</v>
          </cell>
          <cell r="D52" t="str">
            <v>Proyecto de Explotación Gas del Terciario</v>
          </cell>
          <cell r="E52" t="str">
            <v>Región Marina Suroeste</v>
          </cell>
          <cell r="F52">
            <v>8</v>
          </cell>
        </row>
        <row r="53">
          <cell r="A53" t="str">
            <v>Explotación Ixtal-Manik</v>
          </cell>
          <cell r="B53">
            <v>9</v>
          </cell>
          <cell r="C53" t="str">
            <v>DESARROLLO DE CAMPOS PEG IXTAL - MANIK</v>
          </cell>
          <cell r="D53" t="str">
            <v>Proyecto de Explotación Ixtal-Manik</v>
          </cell>
          <cell r="E53" t="str">
            <v>Región Marina Suroeste</v>
          </cell>
          <cell r="F53">
            <v>9</v>
          </cell>
        </row>
        <row r="54">
          <cell r="A54" t="str">
            <v>Explotación Jujo-Tecominoacán</v>
          </cell>
          <cell r="B54">
            <v>38</v>
          </cell>
          <cell r="C54" t="str">
            <v>JUJO - TECOMINOACÁN</v>
          </cell>
          <cell r="D54" t="str">
            <v>Proyecto de Explotación Jujo-Tecominoacán</v>
          </cell>
          <cell r="E54" t="str">
            <v>Región Sur</v>
          </cell>
          <cell r="F54">
            <v>38</v>
          </cell>
        </row>
        <row r="55">
          <cell r="A55" t="str">
            <v>Explotación Kach-Alak</v>
          </cell>
          <cell r="B55">
            <v>10</v>
          </cell>
          <cell r="C55" t="str">
            <v>KACH-ALAK</v>
          </cell>
          <cell r="D55" t="str">
            <v>Proyecto de Explotación Kach-Alak</v>
          </cell>
          <cell r="E55" t="str">
            <v>Región Marina Suroeste</v>
          </cell>
          <cell r="F55">
            <v>10</v>
          </cell>
        </row>
        <row r="56">
          <cell r="A56" t="str">
            <v>Explotación Ku-Maloob-Zaap</v>
          </cell>
          <cell r="B56">
            <v>3</v>
          </cell>
          <cell r="C56" t="str">
            <v>KU - MALOOB - ZAAP</v>
          </cell>
          <cell r="D56" t="str">
            <v>Proyecto de Explotación Ku-Maloob-Zaap</v>
          </cell>
          <cell r="E56" t="str">
            <v>Región Marina Noreste</v>
          </cell>
          <cell r="F56">
            <v>3</v>
          </cell>
        </row>
        <row r="57">
          <cell r="A57" t="str">
            <v>Explotación Lakach</v>
          </cell>
          <cell r="B57">
            <v>11</v>
          </cell>
          <cell r="C57" t="str">
            <v>LAKACH</v>
          </cell>
          <cell r="D57" t="str">
            <v>Proyecto de Explotación Lakach</v>
          </cell>
          <cell r="E57" t="str">
            <v>Región Marina Suroeste</v>
          </cell>
          <cell r="F57">
            <v>11</v>
          </cell>
        </row>
        <row r="58">
          <cell r="A58" t="str">
            <v>Explotación Lerma-Malta-Talisman</v>
          </cell>
          <cell r="B58">
            <v>24</v>
          </cell>
          <cell r="C58" t="str">
            <v>LERMA - MALTA - TALISMÁN</v>
          </cell>
          <cell r="D58" t="str">
            <v>Proyecto de Explotación Lerma-Malta-Talisman</v>
          </cell>
          <cell r="E58" t="str">
            <v>Región Norte</v>
          </cell>
          <cell r="F58">
            <v>24</v>
          </cell>
        </row>
        <row r="59">
          <cell r="A59" t="str">
            <v>Explotación Och-Uech-Kax</v>
          </cell>
          <cell r="B59">
            <v>12</v>
          </cell>
          <cell r="C59" t="str">
            <v>OCH - UECH - KAX</v>
          </cell>
          <cell r="D59" t="str">
            <v>Proyecto de Explotación Och-Uech-Kax</v>
          </cell>
          <cell r="E59" t="str">
            <v>Región Marina Suroeste</v>
          </cell>
          <cell r="F59">
            <v>12</v>
          </cell>
        </row>
        <row r="60">
          <cell r="A60" t="str">
            <v>Explotación Poza Rica</v>
          </cell>
          <cell r="B60">
            <v>25</v>
          </cell>
          <cell r="C60" t="str">
            <v>POZA RICA</v>
          </cell>
          <cell r="D60" t="str">
            <v>Proyecto de Explotación Poza Rica</v>
          </cell>
          <cell r="E60" t="str">
            <v>Región Norte</v>
          </cell>
          <cell r="F60">
            <v>25</v>
          </cell>
        </row>
        <row r="61">
          <cell r="A61" t="str">
            <v>Explotación RSRSC Tamaulipas-Constituciones</v>
          </cell>
          <cell r="B61">
            <v>26</v>
          </cell>
          <cell r="C61" t="str">
            <v>REINGENIERIA DEL SISTEMA DE RECUPERACION SECUNDARIA DEL CAMPO TAMAULIPAS-CONSTITUCIONES</v>
          </cell>
          <cell r="D61" t="str">
            <v>Proyecto de Explotación RSRSC Tamaulipas-Constituciones</v>
          </cell>
          <cell r="E61" t="str">
            <v>Región Norte</v>
          </cell>
          <cell r="F61">
            <v>26</v>
          </cell>
        </row>
        <row r="62">
          <cell r="A62" t="str">
            <v>Explotación San Manuel</v>
          </cell>
          <cell r="B62">
            <v>39</v>
          </cell>
          <cell r="C62" t="str">
            <v>SAN MANUEL</v>
          </cell>
          <cell r="D62" t="str">
            <v>Proyecto de Explotación San Manuel</v>
          </cell>
          <cell r="E62" t="str">
            <v>Región Sur</v>
          </cell>
          <cell r="F62">
            <v>39</v>
          </cell>
        </row>
        <row r="63">
          <cell r="A63" t="str">
            <v>Explotación Yaxche</v>
          </cell>
          <cell r="B63">
            <v>13</v>
          </cell>
          <cell r="C63" t="str">
            <v>YAXCHÉ</v>
          </cell>
          <cell r="D63" t="str">
            <v>Proyecto de Explotación Yaxche</v>
          </cell>
          <cell r="E63" t="str">
            <v>Región Marina Suroeste</v>
          </cell>
          <cell r="F63">
            <v>13</v>
          </cell>
        </row>
        <row r="64">
          <cell r="A64" t="str">
            <v>Integral Burgos</v>
          </cell>
          <cell r="B64">
            <v>27</v>
          </cell>
          <cell r="C64" t="str">
            <v>BURGOS</v>
          </cell>
          <cell r="D64" t="str">
            <v>Proyecto Integral Burgos</v>
          </cell>
          <cell r="E64" t="str">
            <v>Región Norte</v>
          </cell>
          <cell r="F64">
            <v>27</v>
          </cell>
        </row>
        <row r="65">
          <cell r="A65" t="str">
            <v>Integral Crudo Ligero Marino</v>
          </cell>
          <cell r="B65">
            <v>14</v>
          </cell>
          <cell r="C65" t="str">
            <v>CRUDO LIGERO MARINO</v>
          </cell>
          <cell r="D65" t="str">
            <v>Proyecto Integral Crudo Ligero Marino</v>
          </cell>
          <cell r="E65" t="str">
            <v>Región Marina Suroeste</v>
          </cell>
          <cell r="F65">
            <v>14</v>
          </cell>
        </row>
        <row r="66">
          <cell r="A66" t="str">
            <v>Integral Cuenca de Veracruz</v>
          </cell>
          <cell r="B66">
            <v>28</v>
          </cell>
          <cell r="C66" t="str">
            <v>CUENCA DE VERACRUZ</v>
          </cell>
          <cell r="D66" t="str">
            <v>Proyecto Integral Cuenca de Veracruz</v>
          </cell>
          <cell r="E66" t="str">
            <v>Región Norte</v>
          </cell>
          <cell r="F66">
            <v>28</v>
          </cell>
        </row>
        <row r="67">
          <cell r="A67" t="str">
            <v>Integral Lankahuasa</v>
          </cell>
          <cell r="B67">
            <v>29</v>
          </cell>
          <cell r="C67" t="str">
            <v>EVALUACIÓN DEL POTENCIAL PEG LANKAHUASA</v>
          </cell>
          <cell r="D67" t="str">
            <v>Proyecto Integral Lankahuasa</v>
          </cell>
          <cell r="E67" t="str">
            <v>Región Norte</v>
          </cell>
          <cell r="F67">
            <v>29</v>
          </cell>
        </row>
        <row r="68">
          <cell r="A68" t="str">
            <v>Integral Macuspana</v>
          </cell>
          <cell r="B68">
            <v>40</v>
          </cell>
          <cell r="C68" t="str">
            <v>CUENCA DE MACUSPANA</v>
          </cell>
          <cell r="D68" t="str">
            <v>Proyecto Integral Macuspana</v>
          </cell>
          <cell r="E68" t="str">
            <v>Región Sur</v>
          </cell>
          <cell r="F68">
            <v>40</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cuerdos Datos Generales"/>
      <sheetName val="Área Asignación"/>
      <sheetName val="Área Asignación Área"/>
      <sheetName val="Área Asignación Trabajo Req"/>
      <sheetName val="Plan"/>
      <sheetName val="Programa"/>
      <sheetName val="Compañía"/>
      <sheetName val="Catálogo Plan"/>
      <sheetName val="Catálogo Modalidad"/>
      <sheetName val="Catálogo Tipo Acuerdo"/>
      <sheetName val="Catálogo Ronda"/>
      <sheetName val="Catálogo Fase"/>
      <sheetName val="Catálogo Subfase"/>
      <sheetName val="Catálogo Categoría"/>
      <sheetName val="Catálogo Tipo Hidrocarburo"/>
      <sheetName val="Catálogo Tipo Yacimiento"/>
      <sheetName val="Catálogo Modelo Contrato"/>
      <sheetName val="Catálogo Grupo Metas"/>
      <sheetName val="Catálogo Tipo Metas"/>
      <sheetName val="Catálogo Metas"/>
      <sheetName val="Catálogo Tipo Áre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2">
          <cell r="B2" t="str">
            <v>Aguas Profundas</v>
          </cell>
        </row>
        <row r="3">
          <cell r="B3" t="str">
            <v>Aguas Someras</v>
          </cell>
        </row>
        <row r="4">
          <cell r="B4" t="str">
            <v>Terrestres</v>
          </cell>
        </row>
        <row r="5">
          <cell r="B5" t="str">
            <v>Shale gas</v>
          </cell>
        </row>
        <row r="6">
          <cell r="B6" t="str">
            <v>Aguas Ultraprofundas</v>
          </cell>
        </row>
        <row r="7">
          <cell r="B7" t="str">
            <v>Extrapesados</v>
          </cell>
        </row>
      </sheetData>
      <sheetData sheetId="14">
        <row r="2">
          <cell r="B2" t="str">
            <v>Aceite</v>
          </cell>
        </row>
        <row r="3">
          <cell r="B3" t="str">
            <v>Gas</v>
          </cell>
        </row>
        <row r="4">
          <cell r="B4" t="str">
            <v>Gas Seco</v>
          </cell>
        </row>
        <row r="5">
          <cell r="B5" t="str">
            <v>Condensado</v>
          </cell>
        </row>
        <row r="6">
          <cell r="B6" t="str">
            <v>Agua</v>
          </cell>
        </row>
      </sheetData>
      <sheetData sheetId="15"/>
      <sheetData sheetId="16"/>
      <sheetData sheetId="17"/>
      <sheetData sheetId="18"/>
      <sheetData sheetId="19"/>
      <sheetData sheetId="20"/>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icha"/>
      <sheetName val="Base resumen"/>
      <sheetName val="TD"/>
      <sheetName val="Cat ID-Proyectos"/>
      <sheetName val="Indicadores económicos"/>
      <sheetName val="Perfiles de producción"/>
      <sheetName val="Reservas 2010"/>
      <sheetName val="Catálogo"/>
      <sheetName val="Prod acum 2012"/>
      <sheetName val="costos por barril"/>
      <sheetName val="reserva dictamenes"/>
      <sheetName val="Dictámenes"/>
      <sheetName val="Listado"/>
    </sheetNames>
    <sheetDataSet>
      <sheetData sheetId="0"/>
      <sheetData sheetId="1"/>
      <sheetData sheetId="2"/>
      <sheetData sheetId="3"/>
      <sheetData sheetId="4">
        <row r="4">
          <cell r="A4" t="str">
            <v>id proyecto</v>
          </cell>
          <cell r="B4" t="str">
            <v>Archivo</v>
          </cell>
          <cell r="C4" t="str">
            <v>Alternativa</v>
          </cell>
          <cell r="D4" t="str">
            <v>mmpesos</v>
          </cell>
          <cell r="E4" t="str">
            <v>mmpesos</v>
          </cell>
          <cell r="F4" t="str">
            <v>peso/peso</v>
          </cell>
          <cell r="G4" t="str">
            <v>peso/peso</v>
          </cell>
          <cell r="H4" t="str">
            <v>mmpesos</v>
          </cell>
          <cell r="I4" t="str">
            <v>mmpesos</v>
          </cell>
          <cell r="J4" t="str">
            <v>peso/peso</v>
          </cell>
          <cell r="K4" t="str">
            <v>peso/peso</v>
          </cell>
        </row>
        <row r="5">
          <cell r="A5">
            <v>1</v>
          </cell>
          <cell r="B5" t="str">
            <v>Cuadros dictamen Cantarell.xlsm</v>
          </cell>
          <cell r="C5">
            <v>3</v>
          </cell>
          <cell r="D5">
            <v>673921.98814666364</v>
          </cell>
          <cell r="E5">
            <v>149414.31661125907</v>
          </cell>
          <cell r="F5">
            <v>4.5104244588559093</v>
          </cell>
          <cell r="G5">
            <v>3.6328922306653118</v>
          </cell>
          <cell r="H5">
            <v>52370.957952464778</v>
          </cell>
          <cell r="I5">
            <v>149414.31661125907</v>
          </cell>
          <cell r="J5">
            <v>0.35050829893845914</v>
          </cell>
          <cell r="K5">
            <v>1.059681075118432</v>
          </cell>
        </row>
        <row r="6">
          <cell r="A6">
            <v>2</v>
          </cell>
          <cell r="B6" t="str">
            <v>Cuadros dictamen Ek Balam.xlsm</v>
          </cell>
          <cell r="C6">
            <v>3</v>
          </cell>
          <cell r="D6">
            <v>139966.1454462877</v>
          </cell>
          <cell r="E6">
            <v>21457.478891587427</v>
          </cell>
          <cell r="F6">
            <v>6.5229538919021159</v>
          </cell>
          <cell r="G6">
            <v>6.029529967327723</v>
          </cell>
          <cell r="H6">
            <v>26969.185449478387</v>
          </cell>
          <cell r="I6">
            <v>21457.478891587427</v>
          </cell>
          <cell r="J6">
            <v>1.2568664560146379</v>
          </cell>
          <cell r="K6">
            <v>1.1915073752876797</v>
          </cell>
        </row>
        <row r="7">
          <cell r="A7">
            <v>3</v>
          </cell>
          <cell r="B7" t="str">
            <v>Cuadros dictamen Ku Maloob Zaap.xlsm</v>
          </cell>
          <cell r="C7">
            <v>1</v>
          </cell>
          <cell r="D7">
            <v>1232031.1320198881</v>
          </cell>
          <cell r="E7">
            <v>149456.04539635355</v>
          </cell>
          <cell r="F7">
            <v>8.2434345747110704</v>
          </cell>
          <cell r="G7">
            <v>4.5155543866151309</v>
          </cell>
          <cell r="H7">
            <v>180566.58306605052</v>
          </cell>
          <cell r="I7">
            <v>149456.04539635355</v>
          </cell>
          <cell r="J7">
            <v>1.2081584427528014</v>
          </cell>
          <cell r="K7">
            <v>1.1287998590590584</v>
          </cell>
        </row>
        <row r="8">
          <cell r="A8">
            <v>4</v>
          </cell>
          <cell r="B8" t="str">
            <v>Cuadros dictamen Ayin Alux.xlsm</v>
          </cell>
          <cell r="C8">
            <v>1</v>
          </cell>
          <cell r="D8">
            <v>75250</v>
          </cell>
          <cell r="E8">
            <v>9554</v>
          </cell>
          <cell r="F8">
            <v>7.88</v>
          </cell>
          <cell r="G8">
            <v>7.2</v>
          </cell>
          <cell r="H8">
            <v>16184</v>
          </cell>
          <cell r="I8">
            <v>9554</v>
          </cell>
          <cell r="J8">
            <v>1.69</v>
          </cell>
          <cell r="K8">
            <v>1.227323458307753</v>
          </cell>
        </row>
        <row r="9">
          <cell r="A9">
            <v>5</v>
          </cell>
          <cell r="B9" t="str">
            <v>Cuadros dictamen Caan.xlsm</v>
          </cell>
          <cell r="C9">
            <v>1</v>
          </cell>
          <cell r="D9">
            <v>70069.529291355109</v>
          </cell>
          <cell r="E9">
            <v>14611.543633085485</v>
          </cell>
          <cell r="F9">
            <v>4.7954912260395242</v>
          </cell>
          <cell r="G9">
            <v>4.5695492674723832</v>
          </cell>
          <cell r="H9">
            <v>10449.295972983171</v>
          </cell>
          <cell r="I9">
            <v>14611.543633085485</v>
          </cell>
          <cell r="J9">
            <v>0.71513977136012008</v>
          </cell>
          <cell r="K9">
            <v>1.131852263840267</v>
          </cell>
        </row>
        <row r="10">
          <cell r="A10">
            <v>6</v>
          </cell>
          <cell r="B10" t="str">
            <v>Cuadros dictamen Chuc.xlsm</v>
          </cell>
          <cell r="C10">
            <v>1</v>
          </cell>
          <cell r="D10">
            <v>200458.64458576954</v>
          </cell>
          <cell r="E10">
            <v>38677.431904367542</v>
          </cell>
          <cell r="F10">
            <v>5.1828323318212162</v>
          </cell>
          <cell r="G10">
            <v>4.8279712961509729</v>
          </cell>
          <cell r="H10">
            <v>31514.123318993246</v>
          </cell>
          <cell r="I10">
            <v>38677.431904367542</v>
          </cell>
          <cell r="J10">
            <v>0.81479358290679582</v>
          </cell>
          <cell r="K10">
            <v>1.1423972427191742</v>
          </cell>
        </row>
        <row r="11">
          <cell r="A11">
            <v>7</v>
          </cell>
          <cell r="B11" t="str">
            <v>Cuadros dictamen Coatzacoalcos Marino mayo 2012.xlsm</v>
          </cell>
          <cell r="C11">
            <v>1</v>
          </cell>
          <cell r="D11">
            <v>9675</v>
          </cell>
          <cell r="E11">
            <v>4231</v>
          </cell>
          <cell r="F11">
            <v>2.29</v>
          </cell>
          <cell r="G11">
            <v>3.2</v>
          </cell>
          <cell r="H11">
            <v>3626</v>
          </cell>
          <cell r="I11">
            <v>4231</v>
          </cell>
          <cell r="J11">
            <v>0.86</v>
          </cell>
          <cell r="K11">
            <v>1.3</v>
          </cell>
        </row>
        <row r="12">
          <cell r="A12">
            <v>8</v>
          </cell>
          <cell r="B12" t="str">
            <v>Cuadros dictamen Gas Terciario.xlsm</v>
          </cell>
          <cell r="C12">
            <v>1</v>
          </cell>
          <cell r="D12">
            <v>2928.5025555860248</v>
          </cell>
          <cell r="E12">
            <v>4212.7840213048785</v>
          </cell>
          <cell r="F12">
            <v>0.69514661581890047</v>
          </cell>
          <cell r="G12">
            <v>1.6128607305490428</v>
          </cell>
          <cell r="H12">
            <v>72.666864775993417</v>
          </cell>
          <cell r="I12">
            <v>4212.7840213048785</v>
          </cell>
          <cell r="J12">
            <v>1.7249131312809481E-2</v>
          </cell>
          <cell r="K12">
            <v>1.009518533408039</v>
          </cell>
        </row>
        <row r="13">
          <cell r="A13">
            <v>9</v>
          </cell>
          <cell r="B13" t="str">
            <v>Cuadros dictamen Ixtal Manik.xlsm</v>
          </cell>
          <cell r="C13">
            <v>1</v>
          </cell>
          <cell r="D13">
            <v>119680.29045890669</v>
          </cell>
          <cell r="E13">
            <v>11526.840004204299</v>
          </cell>
          <cell r="F13">
            <v>10.382749341125106</v>
          </cell>
          <cell r="G13">
            <v>7.6048091484800029</v>
          </cell>
          <cell r="H13">
            <v>27634.986467939365</v>
          </cell>
          <cell r="I13">
            <v>11526.840004204299</v>
          </cell>
          <cell r="J13">
            <v>2.3974468681667984</v>
          </cell>
          <cell r="K13">
            <v>1.2508500351611291</v>
          </cell>
        </row>
        <row r="14">
          <cell r="A14">
            <v>11</v>
          </cell>
          <cell r="B14" t="str">
            <v>Cuadros dictamen Lakach AP version especial.xlsm</v>
          </cell>
          <cell r="C14">
            <v>1</v>
          </cell>
          <cell r="D14">
            <v>14298.731299793732</v>
          </cell>
          <cell r="E14">
            <v>13867.240401258898</v>
          </cell>
          <cell r="F14">
            <v>1.0311158446849786</v>
          </cell>
          <cell r="G14">
            <v>1.8986594290309589</v>
          </cell>
          <cell r="H14">
            <v>5748.998879106548</v>
          </cell>
          <cell r="I14">
            <v>13867.240401258898</v>
          </cell>
          <cell r="J14">
            <v>0.41457411227865076</v>
          </cell>
          <cell r="K14">
            <v>1.24</v>
          </cell>
        </row>
        <row r="15">
          <cell r="A15">
            <v>12</v>
          </cell>
          <cell r="B15" t="str">
            <v>Cuadros dictamen Och Uech Kax.xlsm</v>
          </cell>
          <cell r="C15">
            <v>1</v>
          </cell>
          <cell r="D15">
            <v>38394</v>
          </cell>
          <cell r="E15">
            <v>6945</v>
          </cell>
          <cell r="F15">
            <v>5.5</v>
          </cell>
          <cell r="G15">
            <v>5.5</v>
          </cell>
          <cell r="H15">
            <v>6877</v>
          </cell>
          <cell r="I15">
            <v>6945</v>
          </cell>
          <cell r="J15">
            <v>1</v>
          </cell>
          <cell r="K15">
            <v>1.1717408057379668</v>
          </cell>
        </row>
        <row r="16">
          <cell r="A16">
            <v>13</v>
          </cell>
          <cell r="B16" t="str">
            <v>Cuadros dictamen Yaxche.xlsm</v>
          </cell>
          <cell r="C16">
            <v>1</v>
          </cell>
          <cell r="D16">
            <v>102164.00284971831</v>
          </cell>
          <cell r="E16">
            <v>29426.388470403042</v>
          </cell>
          <cell r="F16">
            <v>3.471849865384415</v>
          </cell>
          <cell r="G16">
            <v>4.0735184297396039</v>
          </cell>
          <cell r="H16">
            <v>10071.862882651794</v>
          </cell>
          <cell r="I16">
            <v>29426.388470403042</v>
          </cell>
          <cell r="J16">
            <v>0.34227315706044042</v>
          </cell>
          <cell r="K16">
            <v>1.0803613210649543</v>
          </cell>
        </row>
        <row r="17">
          <cell r="A17">
            <v>14</v>
          </cell>
          <cell r="B17" t="str">
            <v>Cuadros dictamen Crudo Ligero Marino explotación.xlsm</v>
          </cell>
          <cell r="C17">
            <v>1</v>
          </cell>
          <cell r="D17">
            <v>477984.99721666228</v>
          </cell>
          <cell r="E17">
            <v>134973.7311268241</v>
          </cell>
          <cell r="F17">
            <v>3.5413186938393051</v>
          </cell>
          <cell r="G17">
            <v>3.9015811960897451</v>
          </cell>
          <cell r="H17">
            <v>53395.801449371349</v>
          </cell>
          <cell r="I17">
            <v>134973.7311268241</v>
          </cell>
          <cell r="J17">
            <v>0.39560143298698286</v>
          </cell>
          <cell r="K17">
            <v>1.0900000000000001</v>
          </cell>
        </row>
        <row r="18">
          <cell r="A18">
            <v>15</v>
          </cell>
          <cell r="B18" t="str">
            <v>Cuadros dictamen Arenque Explotación.xlsm</v>
          </cell>
          <cell r="C18">
            <v>1</v>
          </cell>
          <cell r="D18">
            <v>51254.078627180425</v>
          </cell>
          <cell r="E18">
            <v>13703.332450902803</v>
          </cell>
          <cell r="F18">
            <v>3.7402638234762891</v>
          </cell>
          <cell r="G18">
            <v>3.41</v>
          </cell>
          <cell r="H18">
            <v>3014.3070162450199</v>
          </cell>
          <cell r="I18">
            <v>13703.332450902803</v>
          </cell>
          <cell r="J18">
            <v>0.21996890369878105</v>
          </cell>
          <cell r="K18">
            <v>1.04</v>
          </cell>
        </row>
        <row r="19">
          <cell r="A19">
            <v>16</v>
          </cell>
          <cell r="B19" t="str">
            <v>Cuadros dictamen Sector 1 ATG junio 2012.xlsm</v>
          </cell>
          <cell r="C19">
            <v>1</v>
          </cell>
          <cell r="D19">
            <v>1740.8919302757799</v>
          </cell>
          <cell r="E19">
            <v>6387.7179227328434</v>
          </cell>
          <cell r="F19">
            <v>0.27253738366877944</v>
          </cell>
          <cell r="G19">
            <v>1.2399413128836649</v>
          </cell>
          <cell r="H19">
            <v>-1626.2093137695165</v>
          </cell>
          <cell r="I19">
            <v>6387.7179227328434</v>
          </cell>
          <cell r="J19">
            <v>-0.25458377051718323</v>
          </cell>
          <cell r="K19">
            <v>0.84691030739360229</v>
          </cell>
        </row>
        <row r="20">
          <cell r="A20">
            <v>17</v>
          </cell>
          <cell r="B20" t="str">
            <v>Cuadros dictamen Sector 2 ATG junio 2012.xlsm</v>
          </cell>
          <cell r="C20">
            <v>1</v>
          </cell>
          <cell r="D20">
            <v>72998.912385496689</v>
          </cell>
          <cell r="E20">
            <v>38912.30504581616</v>
          </cell>
          <cell r="F20">
            <v>1.8759853033518896</v>
          </cell>
          <cell r="G20">
            <v>2.4162815132051483</v>
          </cell>
          <cell r="H20">
            <v>24621.739523670414</v>
          </cell>
          <cell r="I20">
            <v>38912.30504581616</v>
          </cell>
          <cell r="J20">
            <v>0.6327494476279486</v>
          </cell>
          <cell r="K20">
            <v>1.2464149462048089</v>
          </cell>
        </row>
        <row r="21">
          <cell r="A21">
            <v>18</v>
          </cell>
          <cell r="B21" t="str">
            <v>Cuadros dictamen Sector 3 ATG junio 2012.xlsm</v>
          </cell>
          <cell r="C21">
            <v>1</v>
          </cell>
          <cell r="D21">
            <v>5723.575406633533</v>
          </cell>
          <cell r="E21">
            <v>7657.8307967447026</v>
          </cell>
          <cell r="F21">
            <v>0.74741471293236073</v>
          </cell>
          <cell r="G21">
            <v>1.6287363089792286</v>
          </cell>
          <cell r="H21">
            <v>81.903201220481264</v>
          </cell>
          <cell r="I21">
            <v>7657.8307967447026</v>
          </cell>
          <cell r="J21">
            <v>1.0695352691169125E-2</v>
          </cell>
          <cell r="K21">
            <v>1.0055546527060792</v>
          </cell>
        </row>
        <row r="22">
          <cell r="A22">
            <v>19</v>
          </cell>
          <cell r="B22" t="str">
            <v>Cuadros dictamen Sector 4 ATG mayo 2012.xlsm</v>
          </cell>
          <cell r="C22">
            <v>1</v>
          </cell>
          <cell r="D22">
            <v>15189.781903953801</v>
          </cell>
          <cell r="E22">
            <v>39479.064015045275</v>
          </cell>
          <cell r="F22">
            <v>0.38475537054690684</v>
          </cell>
          <cell r="G22">
            <v>1.331370309928394</v>
          </cell>
          <cell r="H22">
            <v>-5007.1921636931329</v>
          </cell>
          <cell r="I22">
            <v>39479.064015045275</v>
          </cell>
          <cell r="J22">
            <v>-0.12683158247583876</v>
          </cell>
          <cell r="K22">
            <v>0.9241751219894051</v>
          </cell>
        </row>
        <row r="23">
          <cell r="A23">
            <v>20</v>
          </cell>
          <cell r="B23" t="str">
            <v>Cuadros dictamen Sector 5 ATG mayo 2012.xlsm</v>
          </cell>
          <cell r="C23">
            <v>1</v>
          </cell>
          <cell r="D23">
            <v>22365.43507974581</v>
          </cell>
          <cell r="E23">
            <v>17246.761646739589</v>
          </cell>
          <cell r="F23">
            <v>1.2967904084169841</v>
          </cell>
          <cell r="G23">
            <v>2.0384293289050883</v>
          </cell>
          <cell r="H23">
            <v>5067.7679873844681</v>
          </cell>
          <cell r="I23">
            <v>17246.761646739589</v>
          </cell>
          <cell r="J23">
            <v>0.29383881398642181</v>
          </cell>
          <cell r="K23">
            <v>1.1304934487420844</v>
          </cell>
        </row>
        <row r="24">
          <cell r="A24">
            <v>21</v>
          </cell>
          <cell r="B24" t="str">
            <v>Cuadros dictamen Sector 6 ATG junio 2012.xlsm</v>
          </cell>
          <cell r="C24">
            <v>1</v>
          </cell>
          <cell r="D24">
            <v>87901.564995859255</v>
          </cell>
          <cell r="E24">
            <v>56807.345290734185</v>
          </cell>
          <cell r="F24">
            <v>1.5473626613950719</v>
          </cell>
          <cell r="G24">
            <v>2.1882137652983298</v>
          </cell>
          <cell r="H24">
            <v>29522.108902730899</v>
          </cell>
          <cell r="I24">
            <v>56807.345290734185</v>
          </cell>
          <cell r="J24">
            <v>0.5196882331261875</v>
          </cell>
          <cell r="K24">
            <v>1.2230484853193884</v>
          </cell>
        </row>
        <row r="25">
          <cell r="A25">
            <v>22</v>
          </cell>
          <cell r="B25" t="str">
            <v>Cuadros dictamen Sector 7 ATG mayo 2012.xlsm</v>
          </cell>
          <cell r="C25">
            <v>1</v>
          </cell>
          <cell r="D25">
            <v>77103.017370762187</v>
          </cell>
          <cell r="E25">
            <v>49331.239602399764</v>
          </cell>
          <cell r="F25">
            <v>1.5629653337762759</v>
          </cell>
          <cell r="G25">
            <v>2.2035891832902292</v>
          </cell>
          <cell r="H25">
            <v>25492.246491680457</v>
          </cell>
          <cell r="I25">
            <v>49331.239602399764</v>
          </cell>
          <cell r="J25">
            <v>0.51675665758945089</v>
          </cell>
          <cell r="K25">
            <v>1.2203845096468986</v>
          </cell>
        </row>
        <row r="26">
          <cell r="A26">
            <v>23</v>
          </cell>
          <cell r="B26" t="str">
            <v>Cuadros dictamen Sector 8 ATG mayo 2012.xlsm</v>
          </cell>
          <cell r="C26">
            <v>1</v>
          </cell>
          <cell r="D26">
            <v>157912.57492024711</v>
          </cell>
          <cell r="E26">
            <v>98765.690471791619</v>
          </cell>
          <cell r="F26">
            <v>1.5988606384050783</v>
          </cell>
          <cell r="G26">
            <v>2.2247604313970282</v>
          </cell>
          <cell r="H26">
            <v>50833.5055757542</v>
          </cell>
          <cell r="I26">
            <v>98765.690471791619</v>
          </cell>
          <cell r="J26">
            <v>0.51468789751713129</v>
          </cell>
          <cell r="K26">
            <v>1.2153847939491023</v>
          </cell>
        </row>
        <row r="27">
          <cell r="A27">
            <v>24</v>
          </cell>
          <cell r="B27" t="str">
            <v>Cuadros dictamen Lerma Malta Talisman Explotación.xlsm</v>
          </cell>
          <cell r="C27">
            <v>1</v>
          </cell>
          <cell r="D27">
            <v>5287.1110230319928</v>
          </cell>
          <cell r="E27">
            <v>1793.6098595384271</v>
          </cell>
          <cell r="F27">
            <v>2.9477486393794656</v>
          </cell>
          <cell r="G27">
            <v>2.8508263395671909</v>
          </cell>
          <cell r="H27">
            <v>2005.3106163845957</v>
          </cell>
          <cell r="I27">
            <v>1793.6098595384271</v>
          </cell>
          <cell r="J27">
            <v>1.1180305492414322</v>
          </cell>
          <cell r="K27">
            <v>1.3266817631304699</v>
          </cell>
        </row>
        <row r="28">
          <cell r="A28">
            <v>25</v>
          </cell>
          <cell r="B28" t="str">
            <v>Cuadros Dictamen Poza Rica VF macro.xlsm</v>
          </cell>
          <cell r="C28">
            <v>1</v>
          </cell>
          <cell r="D28">
            <v>73125</v>
          </cell>
          <cell r="E28">
            <v>15832</v>
          </cell>
          <cell r="F28">
            <v>4.5999999999999996</v>
          </cell>
          <cell r="G28">
            <v>3.6</v>
          </cell>
          <cell r="H28">
            <v>5647</v>
          </cell>
          <cell r="I28">
            <v>15832</v>
          </cell>
          <cell r="J28">
            <v>0.4</v>
          </cell>
          <cell r="K28">
            <v>1.07</v>
          </cell>
        </row>
        <row r="29">
          <cell r="A29">
            <v>26</v>
          </cell>
          <cell r="B29" t="str">
            <v>Cuadros dictamen RSRSCTC Explotación.xlsm</v>
          </cell>
          <cell r="C29">
            <v>1</v>
          </cell>
          <cell r="D29">
            <v>34466</v>
          </cell>
          <cell r="E29">
            <v>12016</v>
          </cell>
          <cell r="F29">
            <v>2.87</v>
          </cell>
          <cell r="G29">
            <v>3.11</v>
          </cell>
          <cell r="H29">
            <v>735</v>
          </cell>
          <cell r="I29">
            <v>12016</v>
          </cell>
          <cell r="J29">
            <v>0.06</v>
          </cell>
          <cell r="K29">
            <v>1.02</v>
          </cell>
        </row>
        <row r="30">
          <cell r="A30">
            <v>27</v>
          </cell>
          <cell r="B30" t="str">
            <v>Cuadros dictamen Burgos Explotación gas 5.7 crudo 74.2.xlsm</v>
          </cell>
          <cell r="C30">
            <v>1</v>
          </cell>
          <cell r="D30">
            <v>154504.62469129727</v>
          </cell>
          <cell r="E30">
            <v>92961.971842310333</v>
          </cell>
          <cell r="F30">
            <v>1.6620196584618558</v>
          </cell>
          <cell r="G30">
            <v>2.3580280457391538</v>
          </cell>
          <cell r="H30">
            <v>73819.799135937457</v>
          </cell>
          <cell r="I30">
            <v>92961.971842310333</v>
          </cell>
          <cell r="J30">
            <v>0.79408598669955721</v>
          </cell>
          <cell r="K30">
            <v>1.3796218635515771</v>
          </cell>
        </row>
        <row r="31">
          <cell r="A31">
            <v>28</v>
          </cell>
          <cell r="B31" t="str">
            <v>Cuadros dictamen Cuenca de Veracruz Explotación.xlsm</v>
          </cell>
          <cell r="C31">
            <v>1</v>
          </cell>
          <cell r="D31">
            <v>54357.441589151495</v>
          </cell>
          <cell r="E31">
            <v>11108.983963126899</v>
          </cell>
          <cell r="F31">
            <v>4.8931064955693069</v>
          </cell>
          <cell r="G31">
            <v>4.3960706610592064</v>
          </cell>
          <cell r="H31">
            <v>27919.708259767784</v>
          </cell>
          <cell r="I31">
            <v>11108.983963126899</v>
          </cell>
          <cell r="J31">
            <v>2.5132548892355309</v>
          </cell>
          <cell r="K31">
            <v>1.6578054930535382</v>
          </cell>
        </row>
        <row r="32">
          <cell r="A32">
            <v>29</v>
          </cell>
          <cell r="B32" t="str">
            <v>Cuadros dictamen Lankahuasa Explotación.xlsm</v>
          </cell>
          <cell r="C32">
            <v>1</v>
          </cell>
          <cell r="D32">
            <v>6072.2135855454007</v>
          </cell>
          <cell r="E32">
            <v>4050.1457630291716</v>
          </cell>
          <cell r="F32">
            <v>1.4992580368277637</v>
          </cell>
          <cell r="G32">
            <v>1.9487916957360263</v>
          </cell>
          <cell r="H32">
            <v>1619.6554218677284</v>
          </cell>
          <cell r="I32">
            <v>4050.1457630291716</v>
          </cell>
          <cell r="J32">
            <v>0.3999005262112742</v>
          </cell>
          <cell r="K32">
            <v>1.1499999999999999</v>
          </cell>
        </row>
        <row r="33">
          <cell r="A33">
            <v>30</v>
          </cell>
          <cell r="B33" t="str">
            <v>Cuadros dictamen Bellota Chinchorro.xlsm</v>
          </cell>
          <cell r="C33">
            <v>1</v>
          </cell>
          <cell r="D33">
            <v>124060.66156439797</v>
          </cell>
          <cell r="E33">
            <v>14236.002137096773</v>
          </cell>
          <cell r="F33">
            <v>8.7145717154056541</v>
          </cell>
          <cell r="G33">
            <v>4.7745498463955443</v>
          </cell>
          <cell r="H33">
            <v>18568.711619651316</v>
          </cell>
          <cell r="I33">
            <v>14236.002137096773</v>
          </cell>
          <cell r="J33">
            <v>1.304348751905859</v>
          </cell>
          <cell r="K33">
            <v>1.1342061471908855</v>
          </cell>
        </row>
        <row r="34">
          <cell r="A34">
            <v>31</v>
          </cell>
          <cell r="B34" t="str">
            <v>Cuadros dictamen Cactus - Sitio Grande.xlsm</v>
          </cell>
          <cell r="C34">
            <v>1</v>
          </cell>
          <cell r="D34">
            <v>39402.54658708474</v>
          </cell>
          <cell r="E34">
            <v>8902.2957774725473</v>
          </cell>
          <cell r="F34">
            <v>4.4261106990843571</v>
          </cell>
          <cell r="G34">
            <v>3.0394929434873936</v>
          </cell>
          <cell r="H34">
            <v>441.5280988907889</v>
          </cell>
          <cell r="I34">
            <v>8902.2957774725473</v>
          </cell>
          <cell r="J34">
            <v>4.9597105053292581E-2</v>
          </cell>
          <cell r="K34">
            <v>1.0075758764725129</v>
          </cell>
        </row>
        <row r="35">
          <cell r="A35">
            <v>32</v>
          </cell>
          <cell r="B35" t="str">
            <v>Cuadros dictamen cardenas.xlsm</v>
          </cell>
          <cell r="C35">
            <v>2</v>
          </cell>
          <cell r="D35">
            <v>29442.833246373797</v>
          </cell>
          <cell r="E35">
            <v>3706.3023966430997</v>
          </cell>
          <cell r="F35">
            <v>7.9439910982549575</v>
          </cell>
          <cell r="G35">
            <v>3.2328101978302701</v>
          </cell>
          <cell r="H35">
            <v>780.78050431597603</v>
          </cell>
          <cell r="I35">
            <v>3706.3023966430997</v>
          </cell>
          <cell r="J35">
            <v>0.2106629251361547</v>
          </cell>
          <cell r="K35">
            <v>1.0186573117284234</v>
          </cell>
        </row>
        <row r="36">
          <cell r="A36">
            <v>33</v>
          </cell>
          <cell r="B36" t="str">
            <v>Cuadros dictamen Carmito Artesa.xlsm</v>
          </cell>
          <cell r="C36">
            <v>1</v>
          </cell>
          <cell r="D36">
            <v>13063.196843682095</v>
          </cell>
          <cell r="E36">
            <v>3813.9976828104409</v>
          </cell>
          <cell r="F36">
            <v>3.4250668013138768</v>
          </cell>
          <cell r="G36">
            <v>2.985448978093499</v>
          </cell>
          <cell r="H36">
            <v>973.39305414149692</v>
          </cell>
          <cell r="I36">
            <v>3813.9976828104409</v>
          </cell>
          <cell r="J36">
            <v>0.25521595320535895</v>
          </cell>
          <cell r="K36">
            <v>1.0521387816261085</v>
          </cell>
        </row>
        <row r="37">
          <cell r="A37">
            <v>34</v>
          </cell>
          <cell r="B37" t="str">
            <v>Cuadros dictamen Antonio J. Bermudez.xlsm</v>
          </cell>
          <cell r="C37">
            <v>1</v>
          </cell>
          <cell r="D37">
            <v>303694.08192595362</v>
          </cell>
          <cell r="E37">
            <v>55652.862564939169</v>
          </cell>
          <cell r="F37">
            <v>5.4569355093205631</v>
          </cell>
          <cell r="G37">
            <v>3.6813386173026181</v>
          </cell>
          <cell r="H37">
            <v>25474.010240277723</v>
          </cell>
          <cell r="I37">
            <v>55652.862564939169</v>
          </cell>
          <cell r="J37">
            <v>0.45773045745046964</v>
          </cell>
          <cell r="K37">
            <v>1.0650706753168171</v>
          </cell>
        </row>
        <row r="38">
          <cell r="A38">
            <v>35</v>
          </cell>
          <cell r="B38" t="str">
            <v>Cuadros Dictamen Costero Terrestre.xlsm</v>
          </cell>
          <cell r="C38">
            <v>2</v>
          </cell>
          <cell r="D38">
            <v>53922.193435261681</v>
          </cell>
          <cell r="E38">
            <v>7497.0126390014921</v>
          </cell>
          <cell r="F38">
            <v>7.1924906668482604</v>
          </cell>
          <cell r="G38">
            <v>4.8119086978996055</v>
          </cell>
          <cell r="H38">
            <v>10334.534231839141</v>
          </cell>
          <cell r="I38">
            <v>7497.0126390014921</v>
          </cell>
          <cell r="J38">
            <v>1.3784869693397732</v>
          </cell>
          <cell r="K38">
            <v>1.18</v>
          </cell>
        </row>
        <row r="39">
          <cell r="A39">
            <v>36</v>
          </cell>
          <cell r="B39" t="str">
            <v>Cuadros dictamen Delta del Grijalva.xlsm</v>
          </cell>
          <cell r="C39">
            <v>1</v>
          </cell>
          <cell r="D39">
            <v>253560.16084284094</v>
          </cell>
          <cell r="E39">
            <v>16424.012755819582</v>
          </cell>
          <cell r="F39">
            <v>15.438380657187205</v>
          </cell>
          <cell r="G39">
            <v>9.6219357139671668</v>
          </cell>
          <cell r="H39">
            <v>65544.158204635125</v>
          </cell>
          <cell r="I39">
            <v>16424.012755819582</v>
          </cell>
          <cell r="J39">
            <v>3.9907517839335958</v>
          </cell>
          <cell r="K39">
            <v>1.3</v>
          </cell>
        </row>
        <row r="40">
          <cell r="A40">
            <v>37</v>
          </cell>
          <cell r="B40" t="str">
            <v>Cuadros dictamen El Golpe Puerto Ceiba.xlsm</v>
          </cell>
          <cell r="C40">
            <v>1</v>
          </cell>
          <cell r="D40">
            <v>45744.997766247885</v>
          </cell>
          <cell r="E40">
            <v>10478.991000570311</v>
          </cell>
          <cell r="F40">
            <v>4.3654009974584618</v>
          </cell>
          <cell r="G40">
            <v>4.4299466945627648</v>
          </cell>
          <cell r="H40">
            <v>5766.5804753348857</v>
          </cell>
          <cell r="I40">
            <v>10478.991000570311</v>
          </cell>
          <cell r="J40">
            <v>0.55029921058440112</v>
          </cell>
          <cell r="K40">
            <v>1.1100000000000001</v>
          </cell>
        </row>
        <row r="41">
          <cell r="A41">
            <v>38</v>
          </cell>
          <cell r="B41" t="str">
            <v>Cuadros dictamen Jujo tecominoacan.xlsm</v>
          </cell>
          <cell r="C41">
            <v>2</v>
          </cell>
          <cell r="D41">
            <v>142480.40712590629</v>
          </cell>
          <cell r="E41">
            <v>24025.811521261385</v>
          </cell>
          <cell r="F41">
            <v>5.930305704755062</v>
          </cell>
          <cell r="G41">
            <v>3.4093893356504914</v>
          </cell>
          <cell r="H41">
            <v>6743.574095713022</v>
          </cell>
          <cell r="I41">
            <v>24025.811521261385</v>
          </cell>
          <cell r="J41">
            <v>0.28068038782978749</v>
          </cell>
          <cell r="K41">
            <v>1.0346050899424062</v>
          </cell>
        </row>
        <row r="42">
          <cell r="A42">
            <v>39</v>
          </cell>
          <cell r="B42" t="str">
            <v>Cuadros dictamen San Manuel.xlsm</v>
          </cell>
          <cell r="C42">
            <v>1</v>
          </cell>
          <cell r="D42">
            <v>49724.052593231216</v>
          </cell>
          <cell r="E42">
            <v>5869.0367448056004</v>
          </cell>
          <cell r="F42">
            <v>8.4722680663465884</v>
          </cell>
          <cell r="G42">
            <v>4.2274136044522344</v>
          </cell>
          <cell r="H42">
            <v>11993.448976887486</v>
          </cell>
          <cell r="I42">
            <v>5869.0367448056004</v>
          </cell>
          <cell r="J42">
            <v>2.0435123340303338</v>
          </cell>
          <cell r="K42">
            <v>1.2257064250308511</v>
          </cell>
        </row>
        <row r="43">
          <cell r="A43">
            <v>40</v>
          </cell>
          <cell r="B43" t="str">
            <v>Cuadros dictamen Cuenca de macuspana.xlsm</v>
          </cell>
          <cell r="C43">
            <v>1</v>
          </cell>
          <cell r="D43">
            <v>19832</v>
          </cell>
          <cell r="E43">
            <v>8332</v>
          </cell>
          <cell r="F43">
            <v>2.38</v>
          </cell>
          <cell r="G43">
            <v>2.48</v>
          </cell>
          <cell r="H43">
            <v>4390</v>
          </cell>
          <cell r="I43">
            <v>8332</v>
          </cell>
          <cell r="J43">
            <v>0.53</v>
          </cell>
          <cell r="K43">
            <v>1.1499999999999999</v>
          </cell>
        </row>
        <row r="44">
          <cell r="A44">
            <v>41</v>
          </cell>
          <cell r="B44" t="str">
            <v>Cuadros dictamen Área Perdido Exploración feb 2012.xlsm</v>
          </cell>
          <cell r="C44">
            <v>1</v>
          </cell>
          <cell r="D44">
            <v>242510.24793590643</v>
          </cell>
          <cell r="E44">
            <v>177293.80066954208</v>
          </cell>
          <cell r="F44">
            <v>1.3678439235894169</v>
          </cell>
          <cell r="G44">
            <v>2.116486765145793</v>
          </cell>
          <cell r="H44">
            <v>79791.48793902318</v>
          </cell>
          <cell r="I44">
            <v>177293.80066954208</v>
          </cell>
          <cell r="J44">
            <v>0.4500523291716586</v>
          </cell>
          <cell r="K44">
            <v>1.2100178846461391</v>
          </cell>
        </row>
        <row r="45">
          <cell r="A45">
            <v>42</v>
          </cell>
          <cell r="B45" t="str">
            <v>Cuadros dictamen Burgos Exploración.xlsm</v>
          </cell>
          <cell r="C45">
            <v>1</v>
          </cell>
          <cell r="D45">
            <v>61942.779163183441</v>
          </cell>
          <cell r="E45">
            <v>74841.632528429182</v>
          </cell>
          <cell r="F45">
            <v>0.82765136289155627</v>
          </cell>
          <cell r="G45">
            <v>1.6378512074501062</v>
          </cell>
          <cell r="H45">
            <v>5890.3752018735431</v>
          </cell>
          <cell r="I45">
            <v>74841.632528429182</v>
          </cell>
          <cell r="J45">
            <v>7.8704525848444548E-2</v>
          </cell>
          <cell r="K45">
            <v>1.0384579494569561</v>
          </cell>
        </row>
        <row r="46">
          <cell r="A46">
            <v>43</v>
          </cell>
          <cell r="B46" t="str">
            <v>Cuadros dictamen Campeche Oriente Terciario.xlsm</v>
          </cell>
          <cell r="C46">
            <v>1</v>
          </cell>
          <cell r="D46">
            <v>1864.2725770916536</v>
          </cell>
          <cell r="E46">
            <v>4686.0238582187994</v>
          </cell>
          <cell r="F46">
            <v>0.39783676598699191</v>
          </cell>
          <cell r="G46">
            <v>1.3767782812005724</v>
          </cell>
          <cell r="H46">
            <v>337.3019281762883</v>
          </cell>
          <cell r="I46">
            <v>4686.0238582187994</v>
          </cell>
          <cell r="J46">
            <v>7.1980412046920281E-2</v>
          </cell>
          <cell r="K46">
            <v>1.0520937608508667</v>
          </cell>
        </row>
        <row r="47">
          <cell r="A47">
            <v>44</v>
          </cell>
          <cell r="B47" t="str">
            <v>Cuadros dictamen Campeche Oriente.xlsm</v>
          </cell>
          <cell r="C47">
            <v>1</v>
          </cell>
          <cell r="D47">
            <v>233470.38268338938</v>
          </cell>
          <cell r="E47">
            <v>88317.937452360376</v>
          </cell>
          <cell r="F47">
            <v>2.6435216833423647</v>
          </cell>
          <cell r="G47">
            <v>3.3429088364916222</v>
          </cell>
          <cell r="H47">
            <v>13835.346953836541</v>
          </cell>
          <cell r="I47">
            <v>88317.937452360376</v>
          </cell>
          <cell r="J47">
            <v>0.15665387296096528</v>
          </cell>
          <cell r="K47">
            <v>1.0433323029154855</v>
          </cell>
        </row>
        <row r="48">
          <cell r="A48">
            <v>45</v>
          </cell>
          <cell r="B48" t="str">
            <v>Cuadros dictamen Campeche Poniente Terciario.xlsm</v>
          </cell>
          <cell r="C48">
            <v>1</v>
          </cell>
          <cell r="D48">
            <v>6778.0834443982085</v>
          </cell>
          <cell r="E48">
            <v>3063.8002073280536</v>
          </cell>
          <cell r="F48">
            <v>2.2123124831006487</v>
          </cell>
          <cell r="G48">
            <v>3.0474878449362723</v>
          </cell>
          <cell r="H48">
            <v>131.26581771508853</v>
          </cell>
          <cell r="I48">
            <v>3063.8002073280536</v>
          </cell>
          <cell r="J48">
            <v>4.2844118033912436E-2</v>
          </cell>
          <cell r="K48">
            <v>1.0131829301712174</v>
          </cell>
        </row>
        <row r="49">
          <cell r="A49">
            <v>46</v>
          </cell>
          <cell r="B49" t="str">
            <v>Cuadros dictamen Campeche Poniente.xlsm</v>
          </cell>
          <cell r="C49">
            <v>1</v>
          </cell>
          <cell r="D49">
            <v>212994.35889652351</v>
          </cell>
          <cell r="E49">
            <v>79194.609386920201</v>
          </cell>
          <cell r="F49">
            <v>2.6895057699685014</v>
          </cell>
          <cell r="G49">
            <v>3.383508569929583</v>
          </cell>
          <cell r="H49">
            <v>14693.03962561393</v>
          </cell>
          <cell r="I49">
            <v>79194.609386920201</v>
          </cell>
          <cell r="J49">
            <v>0.18553080492926374</v>
          </cell>
          <cell r="K49">
            <v>1.0510772641800692</v>
          </cell>
        </row>
        <row r="50">
          <cell r="A50">
            <v>47</v>
          </cell>
          <cell r="B50" t="str">
            <v>Cuadros dictamen Cazones Exploración.xlsm</v>
          </cell>
          <cell r="C50">
            <v>1</v>
          </cell>
          <cell r="D50">
            <v>26713.544042796628</v>
          </cell>
          <cell r="E50">
            <v>11904.339419198006</v>
          </cell>
          <cell r="F50">
            <v>2.2440173370490402</v>
          </cell>
          <cell r="G50">
            <v>3.0260757511972609</v>
          </cell>
          <cell r="H50">
            <v>185.4872918061547</v>
          </cell>
          <cell r="I50">
            <v>11904.339419198006</v>
          </cell>
          <cell r="J50">
            <v>1.5581485479742056E-2</v>
          </cell>
          <cell r="K50">
            <v>1.0046707032215023</v>
          </cell>
        </row>
        <row r="51">
          <cell r="A51">
            <v>48</v>
          </cell>
          <cell r="B51" t="str">
            <v>Cuadros dictamen Coatzacoalcos.xlsm</v>
          </cell>
          <cell r="C51">
            <v>1</v>
          </cell>
          <cell r="D51">
            <v>157162.26960404002</v>
          </cell>
          <cell r="E51">
            <v>54321.94558786798</v>
          </cell>
          <cell r="F51">
            <v>2.8931634885908788</v>
          </cell>
          <cell r="G51">
            <v>3.5432523415071118</v>
          </cell>
          <cell r="H51">
            <v>12413.49484142517</v>
          </cell>
          <cell r="I51">
            <v>54321.94558786798</v>
          </cell>
          <cell r="J51">
            <v>0.22851712520763515</v>
          </cell>
          <cell r="K51">
            <v>1.0601008081779604</v>
          </cell>
        </row>
        <row r="52">
          <cell r="A52">
            <v>49</v>
          </cell>
          <cell r="B52" t="str">
            <v>Cuadros dictamen Comalcalco.xlsm</v>
          </cell>
          <cell r="C52">
            <v>1</v>
          </cell>
          <cell r="D52">
            <v>175845.41527829063</v>
          </cell>
          <cell r="E52">
            <v>27149.557709849971</v>
          </cell>
          <cell r="F52">
            <v>6.4769163887518211</v>
          </cell>
          <cell r="G52">
            <v>5.6145877346537851</v>
          </cell>
          <cell r="H52">
            <v>47940.184207514976</v>
          </cell>
          <cell r="I52">
            <v>27149.557709849971</v>
          </cell>
          <cell r="J52">
            <v>1.7657814068227742</v>
          </cell>
          <cell r="K52">
            <v>1.2887760231894712</v>
          </cell>
        </row>
        <row r="53">
          <cell r="A53">
            <v>50</v>
          </cell>
          <cell r="B53" t="str">
            <v>Cuadros dictamen Crudo Ligero Marino exploración.xlsm</v>
          </cell>
          <cell r="C53">
            <v>1</v>
          </cell>
          <cell r="D53">
            <v>289381.25022830628</v>
          </cell>
          <cell r="E53">
            <v>105292.48941017878</v>
          </cell>
          <cell r="F53">
            <v>2.7483560494138279</v>
          </cell>
          <cell r="G53">
            <v>3.4188840765090664</v>
          </cell>
          <cell r="H53">
            <v>26772.84662354086</v>
          </cell>
          <cell r="I53">
            <v>105292.48941017878</v>
          </cell>
          <cell r="J53">
            <v>0.2542711904098327</v>
          </cell>
          <cell r="K53">
            <v>1.0700415042544669</v>
          </cell>
        </row>
        <row r="54">
          <cell r="A54">
            <v>51</v>
          </cell>
          <cell r="B54" t="str">
            <v>Cuadros dictamen Cuenca de Macuspana Exploración.xlsm</v>
          </cell>
          <cell r="C54">
            <v>1</v>
          </cell>
          <cell r="D54">
            <v>58714.545991576095</v>
          </cell>
          <cell r="E54">
            <v>12798.446416793138</v>
          </cell>
          <cell r="F54">
            <v>4.5876307232521114</v>
          </cell>
          <cell r="G54">
            <v>4.3344059295258823</v>
          </cell>
          <cell r="H54">
            <v>19301.538633817596</v>
          </cell>
          <cell r="I54">
            <v>12798.446416793138</v>
          </cell>
          <cell r="J54">
            <v>1.5081157513377248</v>
          </cell>
          <cell r="K54">
            <v>1.338494589338677</v>
          </cell>
        </row>
        <row r="55">
          <cell r="A55">
            <v>52</v>
          </cell>
          <cell r="B55" t="str">
            <v>Cuadros dictamen Cuenca de Veracruz Exploración v002.xlsm</v>
          </cell>
          <cell r="C55">
            <v>1</v>
          </cell>
          <cell r="D55">
            <v>32258.518222480394</v>
          </cell>
          <cell r="E55">
            <v>10136.007582029362</v>
          </cell>
          <cell r="F55">
            <v>3.1825665047521414</v>
          </cell>
          <cell r="G55">
            <v>3.761095190010471</v>
          </cell>
          <cell r="H55">
            <v>9096.5673978461691</v>
          </cell>
          <cell r="I55">
            <v>10136.007582029362</v>
          </cell>
          <cell r="J55">
            <v>0.89745072941479753</v>
          </cell>
          <cell r="K55">
            <v>1.2610566632163405</v>
          </cell>
        </row>
        <row r="56">
          <cell r="A56">
            <v>53</v>
          </cell>
          <cell r="B56" t="str">
            <v>Cuadros dictamen Cuichapa.xlsm</v>
          </cell>
          <cell r="C56">
            <v>1</v>
          </cell>
          <cell r="D56">
            <v>114670.76601768032</v>
          </cell>
          <cell r="E56">
            <v>22144.334065034665</v>
          </cell>
          <cell r="F56">
            <v>5.1783343622304958</v>
          </cell>
          <cell r="G56">
            <v>4.7131346089557571</v>
          </cell>
          <cell r="H56">
            <v>27070.618456566459</v>
          </cell>
          <cell r="I56">
            <v>22144.334065034665</v>
          </cell>
          <cell r="J56">
            <v>1.2224625214316229</v>
          </cell>
          <cell r="K56">
            <v>1.2284775534677745</v>
          </cell>
        </row>
        <row r="57">
          <cell r="A57">
            <v>54</v>
          </cell>
          <cell r="B57" t="str">
            <v>Cuadros dictamen Delta del Bravo Exploración.xlsm</v>
          </cell>
          <cell r="C57">
            <v>1</v>
          </cell>
          <cell r="D57">
            <v>23190.167431314603</v>
          </cell>
          <cell r="E57">
            <v>24093.7338548558</v>
          </cell>
          <cell r="F57">
            <v>0.96249786649987856</v>
          </cell>
          <cell r="G57">
            <v>1.87935121066959</v>
          </cell>
          <cell r="H57">
            <v>4264.2336285209103</v>
          </cell>
          <cell r="I57">
            <v>24093.7338548558</v>
          </cell>
          <cell r="J57">
            <v>0.1769851719210182</v>
          </cell>
          <cell r="K57">
            <v>1.0941376818650652</v>
          </cell>
        </row>
        <row r="58">
          <cell r="A58">
            <v>55</v>
          </cell>
          <cell r="B58" t="str">
            <v>Cuadros dictamen GMS Exploración.xlsm</v>
          </cell>
          <cell r="C58">
            <v>1</v>
          </cell>
          <cell r="D58">
            <v>29910.054453887205</v>
          </cell>
          <cell r="E58">
            <v>36285.16757406824</v>
          </cell>
          <cell r="F58">
            <v>0.82430525896931206</v>
          </cell>
          <cell r="G58">
            <v>1.6991187964846497</v>
          </cell>
          <cell r="H58">
            <v>3624.6446549174175</v>
          </cell>
          <cell r="I58">
            <v>36285.16757406824</v>
          </cell>
          <cell r="J58">
            <v>9.9893286906240608E-2</v>
          </cell>
          <cell r="K58">
            <v>1.0524794267616526</v>
          </cell>
        </row>
        <row r="59">
          <cell r="A59">
            <v>56</v>
          </cell>
          <cell r="B59" t="str">
            <v>Cuadros dictamen Golfo de México B nuevo v nov 2011.xlsm</v>
          </cell>
          <cell r="C59">
            <v>1</v>
          </cell>
          <cell r="D59">
            <v>75599.542837475979</v>
          </cell>
          <cell r="E59">
            <v>109470.4143371699</v>
          </cell>
          <cell r="F59">
            <v>0.69059337443109226</v>
          </cell>
          <cell r="G59">
            <v>1.5700324031353969</v>
          </cell>
          <cell r="H59">
            <v>16451.205768268614</v>
          </cell>
          <cell r="I59">
            <v>109470.4143371699</v>
          </cell>
          <cell r="J59">
            <v>0.15027992602274023</v>
          </cell>
          <cell r="K59">
            <v>1.0857854236068865</v>
          </cell>
        </row>
        <row r="60">
          <cell r="A60">
            <v>57</v>
          </cell>
          <cell r="B60" t="str">
            <v>Cuadros dictamen juliva.xlsm</v>
          </cell>
          <cell r="C60">
            <v>1</v>
          </cell>
          <cell r="D60">
            <v>112896.95407463412</v>
          </cell>
          <cell r="E60">
            <v>19370.894354860062</v>
          </cell>
          <cell r="F60">
            <v>5.828174580194788</v>
          </cell>
          <cell r="G60">
            <v>5.6996235018506063</v>
          </cell>
          <cell r="H60">
            <v>38234.528743001487</v>
          </cell>
          <cell r="I60">
            <v>19370.894354860062</v>
          </cell>
          <cell r="J60">
            <v>1.9738132913521689</v>
          </cell>
          <cell r="K60">
            <v>1.3874402106287682</v>
          </cell>
        </row>
        <row r="61">
          <cell r="A61">
            <v>58</v>
          </cell>
          <cell r="B61" t="str">
            <v>Cuadros dictamen Lamprea Exploración.xlsm</v>
          </cell>
          <cell r="C61">
            <v>1</v>
          </cell>
          <cell r="D61">
            <v>31305.99664768147</v>
          </cell>
          <cell r="E61">
            <v>15117.041394016525</v>
          </cell>
          <cell r="F61">
            <v>2.0709076486403415</v>
          </cell>
          <cell r="G61">
            <v>2.9075020234798981</v>
          </cell>
          <cell r="H61">
            <v>605.35975445150757</v>
          </cell>
          <cell r="I61">
            <v>15117.041394016525</v>
          </cell>
          <cell r="J61">
            <v>4.0044856574323794E-2</v>
          </cell>
          <cell r="K61">
            <v>1.0128491907836306</v>
          </cell>
        </row>
        <row r="62">
          <cell r="A62">
            <v>59</v>
          </cell>
          <cell r="B62" t="str">
            <v>Cuadros dictamen Lankahuasa Exploración.xlsm</v>
          </cell>
          <cell r="C62">
            <v>1</v>
          </cell>
          <cell r="D62">
            <v>3499.3283079603948</v>
          </cell>
          <cell r="E62">
            <v>4828.8594294802579</v>
          </cell>
          <cell r="F62">
            <v>0.72466974014545626</v>
          </cell>
          <cell r="G62">
            <v>1.6597989598123473</v>
          </cell>
          <cell r="H62">
            <v>125.4080329966761</v>
          </cell>
          <cell r="I62">
            <v>4828.8594294802579</v>
          </cell>
          <cell r="J62">
            <v>2.5970528823236853E-2</v>
          </cell>
          <cell r="K62">
            <v>1.014452011960342</v>
          </cell>
        </row>
        <row r="63">
          <cell r="A63">
            <v>60</v>
          </cell>
          <cell r="B63" t="str">
            <v>Cuadros dictamen Litoral Tabasco.xlsm</v>
          </cell>
          <cell r="C63">
            <v>1</v>
          </cell>
          <cell r="D63">
            <v>40565.459143214852</v>
          </cell>
          <cell r="E63">
            <v>7342.3536529655403</v>
          </cell>
          <cell r="F63">
            <v>5.5248577037460818</v>
          </cell>
          <cell r="G63">
            <v>4.7589705435470639</v>
          </cell>
          <cell r="H63">
            <v>17731.99602064415</v>
          </cell>
          <cell r="I63">
            <v>7342.3536529655403</v>
          </cell>
          <cell r="J63">
            <v>2.4150288665927016</v>
          </cell>
          <cell r="K63">
            <v>1.5273439798242405</v>
          </cell>
        </row>
        <row r="64">
          <cell r="A64">
            <v>61</v>
          </cell>
          <cell r="B64" t="str">
            <v>Cuadros dictamen Malpaso.xlsm</v>
          </cell>
          <cell r="C64">
            <v>1</v>
          </cell>
          <cell r="D64">
            <v>97124.636791311481</v>
          </cell>
          <cell r="E64">
            <v>18291.115949140501</v>
          </cell>
          <cell r="F64">
            <v>5.3099350013073074</v>
          </cell>
          <cell r="G64">
            <v>4.6677456793959431</v>
          </cell>
          <cell r="H64">
            <v>35344.501018429939</v>
          </cell>
          <cell r="I64">
            <v>18291.115949140501</v>
          </cell>
          <cell r="J64">
            <v>1.93233158199354</v>
          </cell>
          <cell r="K64">
            <v>1.4004548883667027</v>
          </cell>
        </row>
        <row r="65">
          <cell r="A65">
            <v>62</v>
          </cell>
          <cell r="B65" t="str">
            <v>Cuadros dictamen Papaloapan B.xlsm</v>
          </cell>
          <cell r="C65">
            <v>1</v>
          </cell>
          <cell r="D65">
            <v>4394.2694173581749</v>
          </cell>
          <cell r="E65">
            <v>6725.6339993541178</v>
          </cell>
          <cell r="F65">
            <v>0.6533613660481925</v>
          </cell>
          <cell r="G65">
            <v>1.589469152754134</v>
          </cell>
          <cell r="H65">
            <v>287.20636383906663</v>
          </cell>
          <cell r="I65">
            <v>6725.6339993541178</v>
          </cell>
          <cell r="J65">
            <v>4.2703240150541624E-2</v>
          </cell>
          <cell r="K65">
            <v>1.0248412212432025</v>
          </cell>
        </row>
        <row r="66">
          <cell r="A66">
            <v>63</v>
          </cell>
          <cell r="B66" t="str">
            <v>Cuadros dictamen Progreso.xlsm</v>
          </cell>
          <cell r="C66">
            <v>1</v>
          </cell>
          <cell r="D66">
            <v>23779.639411261869</v>
          </cell>
          <cell r="E66">
            <v>9639.6172625658146</v>
          </cell>
          <cell r="F66">
            <v>2.466865515875508</v>
          </cell>
          <cell r="G66">
            <v>3.188685935036192</v>
          </cell>
          <cell r="H66">
            <v>1059.2894873426935</v>
          </cell>
          <cell r="I66">
            <v>9639.6172625658146</v>
          </cell>
          <cell r="J66">
            <v>0.10988916452692628</v>
          </cell>
          <cell r="K66">
            <v>1.0315404107294173</v>
          </cell>
        </row>
        <row r="67">
          <cell r="A67">
            <v>64</v>
          </cell>
          <cell r="B67" t="str">
            <v>Cuadros dictamen Reforma Terciario.xlsm</v>
          </cell>
          <cell r="C67">
            <v>1</v>
          </cell>
          <cell r="D67">
            <v>68297.455923023866</v>
          </cell>
          <cell r="E67">
            <v>16286.541113696107</v>
          </cell>
          <cell r="F67">
            <v>4.193490529771811</v>
          </cell>
          <cell r="G67">
            <v>4.1095392562305104</v>
          </cell>
          <cell r="H67">
            <v>18185.187835756155</v>
          </cell>
          <cell r="I67">
            <v>16286.541113696107</v>
          </cell>
          <cell r="J67">
            <v>1.1165776519891868</v>
          </cell>
          <cell r="K67">
            <v>1.2523053147910437</v>
          </cell>
        </row>
        <row r="68">
          <cell r="A68">
            <v>65</v>
          </cell>
          <cell r="B68" t="str">
            <v>Cuadros dictamen Sardina Exploración.xlsm</v>
          </cell>
          <cell r="C68">
            <v>1</v>
          </cell>
          <cell r="D68">
            <v>58887.593402516097</v>
          </cell>
          <cell r="E68">
            <v>25042.829010782261</v>
          </cell>
          <cell r="F68">
            <v>2.3514752816928901</v>
          </cell>
          <cell r="G68">
            <v>3.1017507321603892</v>
          </cell>
          <cell r="H68">
            <v>5558.343859717007</v>
          </cell>
          <cell r="I68">
            <v>25042.829010782261</v>
          </cell>
          <cell r="J68">
            <v>0.22195351241362732</v>
          </cell>
          <cell r="K68">
            <v>1.0683283059755304</v>
          </cell>
        </row>
        <row r="69">
          <cell r="A69">
            <v>66</v>
          </cell>
          <cell r="B69" t="str">
            <v>Cuadros dictamen Simojovel.xlsm</v>
          </cell>
          <cell r="C69">
            <v>1</v>
          </cell>
          <cell r="D69">
            <v>85503.576421847451</v>
          </cell>
          <cell r="E69">
            <v>17043.030764005103</v>
          </cell>
          <cell r="F69">
            <v>5.0169231990375263</v>
          </cell>
          <cell r="G69">
            <v>4.5126301648848237</v>
          </cell>
          <cell r="H69">
            <v>33249.204289641471</v>
          </cell>
          <cell r="I69">
            <v>17043.030764005103</v>
          </cell>
          <cell r="J69">
            <v>1.9508973931951012</v>
          </cell>
          <cell r="K69">
            <v>1.4340846767649966</v>
          </cell>
        </row>
        <row r="70">
          <cell r="A70">
            <v>67</v>
          </cell>
          <cell r="B70" t="str">
            <v>Cuadros dictamen Tampico Misantla Exploración.xlsm</v>
          </cell>
          <cell r="C70">
            <v>1</v>
          </cell>
          <cell r="D70">
            <v>4411.62659481009</v>
          </cell>
          <cell r="E70">
            <v>1619.5080147901265</v>
          </cell>
          <cell r="F70">
            <v>2.7240535733821587</v>
          </cell>
          <cell r="G70">
            <v>2.7938614107199173</v>
          </cell>
          <cell r="H70">
            <v>1906.6827201831977</v>
          </cell>
          <cell r="I70">
            <v>1619.5080147901265</v>
          </cell>
          <cell r="J70">
            <v>1.1773221884488707</v>
          </cell>
          <cell r="K70">
            <v>1.38</v>
          </cell>
        </row>
      </sheetData>
      <sheetData sheetId="5">
        <row r="6">
          <cell r="A6">
            <v>1</v>
          </cell>
        </row>
      </sheetData>
      <sheetData sheetId="6">
        <row r="4">
          <cell r="A4">
            <v>1</v>
          </cell>
          <cell r="B4" t="str">
            <v>CANTARELL</v>
          </cell>
          <cell r="C4">
            <v>35333.168631737513</v>
          </cell>
          <cell r="D4">
            <v>17256.831558819977</v>
          </cell>
          <cell r="E4">
            <v>2369.72170005</v>
          </cell>
          <cell r="F4">
            <v>1366.1209390372003</v>
          </cell>
          <cell r="G4">
            <v>13348.1968753858</v>
          </cell>
          <cell r="H4">
            <v>6443.851891671</v>
          </cell>
          <cell r="I4">
            <v>0.37778091782563689</v>
          </cell>
          <cell r="J4">
            <v>0.37340874943972802</v>
          </cell>
          <cell r="K4">
            <v>0.44484882573813106</v>
          </cell>
          <cell r="L4">
            <v>0.45257281466113164</v>
          </cell>
          <cell r="M4">
            <v>35361.925563386627</v>
          </cell>
          <cell r="N4">
            <v>17289.583084211859</v>
          </cell>
          <cell r="O4">
            <v>3363.1807954659994</v>
          </cell>
          <cell r="P4">
            <v>1750.2723408378001</v>
          </cell>
          <cell r="Q4">
            <v>13348.1968753858</v>
          </cell>
          <cell r="R4">
            <v>6443.851891671</v>
          </cell>
          <cell r="S4">
            <v>0.37747369982607465</v>
          </cell>
          <cell r="T4">
            <v>0.37270140409315378</v>
          </cell>
          <cell r="U4">
            <v>0.47258109971688267</v>
          </cell>
          <cell r="V4">
            <v>0.47393417137925897</v>
          </cell>
          <cell r="W4">
            <v>35455.400546270022</v>
          </cell>
          <cell r="X4">
            <v>17389.871458597558</v>
          </cell>
          <cell r="Y4">
            <v>4765.6617211060002</v>
          </cell>
          <cell r="Z4">
            <v>2262.1498565197999</v>
          </cell>
          <cell r="AA4">
            <v>13348.1968753858</v>
          </cell>
          <cell r="AB4">
            <v>6443.851891671</v>
          </cell>
          <cell r="AC4">
            <v>0.37647852427914696</v>
          </cell>
          <cell r="AD4">
            <v>0.3705520139704746</v>
          </cell>
          <cell r="AE4">
            <v>0.51089138233970444</v>
          </cell>
          <cell r="AF4">
            <v>0.50063634851576488</v>
          </cell>
          <cell r="AG4">
            <v>0.43542325905827128</v>
          </cell>
          <cell r="AH4">
            <v>0.45252640584581533</v>
          </cell>
        </row>
        <row r="5">
          <cell r="A5">
            <v>2</v>
          </cell>
          <cell r="B5" t="str">
            <v>EK - BALAM</v>
          </cell>
          <cell r="C5">
            <v>1627.9281110356901</v>
          </cell>
          <cell r="D5">
            <v>307.64298605307397</v>
          </cell>
          <cell r="E5">
            <v>171.89959642100001</v>
          </cell>
          <cell r="F5">
            <v>28.484313771500002</v>
          </cell>
          <cell r="G5">
            <v>161.1906992776</v>
          </cell>
          <cell r="H5">
            <v>33.4899320042</v>
          </cell>
          <cell r="I5">
            <v>9.9015858369231213E-2</v>
          </cell>
          <cell r="J5">
            <v>0.1088597287195177</v>
          </cell>
          <cell r="K5">
            <v>0.20460995386748837</v>
          </cell>
          <cell r="L5">
            <v>0.2014485900387416</v>
          </cell>
          <cell r="M5">
            <v>1892.358377694</v>
          </cell>
          <cell r="N5">
            <v>329.69647029237001</v>
          </cell>
          <cell r="O5">
            <v>350.13718196100001</v>
          </cell>
          <cell r="P5">
            <v>60.244704500699996</v>
          </cell>
          <cell r="Q5">
            <v>161.1906992776</v>
          </cell>
          <cell r="R5">
            <v>33.4899320042</v>
          </cell>
          <cell r="S5">
            <v>8.5179795316585122E-2</v>
          </cell>
          <cell r="T5">
            <v>0.10157807262692749</v>
          </cell>
          <cell r="U5">
            <v>0.27020668350447269</v>
          </cell>
          <cell r="V5">
            <v>0.28430585387152457</v>
          </cell>
          <cell r="W5">
            <v>2305.9053250483998</v>
          </cell>
          <cell r="X5">
            <v>364.18628570173001</v>
          </cell>
          <cell r="Y5">
            <v>350.13718196100001</v>
          </cell>
          <cell r="Z5">
            <v>60.244704500699996</v>
          </cell>
          <cell r="AA5">
            <v>161.1906992776</v>
          </cell>
          <cell r="AB5">
            <v>33.4899320042</v>
          </cell>
          <cell r="AC5">
            <v>6.9903433383249017E-2</v>
          </cell>
          <cell r="AD5">
            <v>9.1958245873180369E-2</v>
          </cell>
          <cell r="AE5">
            <v>0.22174712711930941</v>
          </cell>
          <cell r="AF5">
            <v>0.25738101676258351</v>
          </cell>
          <cell r="AG5">
            <v>0.24858140235087434</v>
          </cell>
          <cell r="AH5">
            <v>0.2606281223696455</v>
          </cell>
        </row>
        <row r="6">
          <cell r="A6">
            <v>3</v>
          </cell>
          <cell r="B6" t="str">
            <v>KU - MALOOB - ZAAP</v>
          </cell>
          <cell r="C6">
            <v>19063.399964303822</v>
          </cell>
          <cell r="D6">
            <v>6566.7714483796899</v>
          </cell>
          <cell r="E6">
            <v>3360.1425253277762</v>
          </cell>
          <cell r="F6">
            <v>1437.8899957613107</v>
          </cell>
          <cell r="G6">
            <v>2954.2713247445995</v>
          </cell>
          <cell r="H6">
            <v>1455.9524051920396</v>
          </cell>
          <cell r="I6">
            <v>0.15497085148905582</v>
          </cell>
          <cell r="J6">
            <v>0.2217151025640289</v>
          </cell>
          <cell r="K6">
            <v>0.33123230178751445</v>
          </cell>
          <cell r="L6">
            <v>0.44067962829243701</v>
          </cell>
          <cell r="M6">
            <v>21833.280509044951</v>
          </cell>
          <cell r="N6">
            <v>7128.17055613913</v>
          </cell>
          <cell r="O6">
            <v>4310.5235941859992</v>
          </cell>
          <cell r="P6">
            <v>1785.81338193018</v>
          </cell>
          <cell r="Q6">
            <v>2954.2713247445995</v>
          </cell>
          <cell r="R6">
            <v>1455.9524051920396</v>
          </cell>
          <cell r="S6">
            <v>0.13531046438581334</v>
          </cell>
          <cell r="T6">
            <v>0.20425330647259862</v>
          </cell>
          <cell r="U6">
            <v>0.33273950361792792</v>
          </cell>
          <cell r="V6">
            <v>0.4547822981494532</v>
          </cell>
          <cell r="W6">
            <v>23246.618295410652</v>
          </cell>
          <cell r="X6">
            <v>7536.8914935861803</v>
          </cell>
          <cell r="Y6">
            <v>5291.62976903663</v>
          </cell>
          <cell r="Z6">
            <v>2052.1915736805472</v>
          </cell>
          <cell r="AA6">
            <v>2954.2713247445995</v>
          </cell>
          <cell r="AB6">
            <v>1455.9524051920396</v>
          </cell>
          <cell r="AC6">
            <v>0.12708391763492893</v>
          </cell>
          <cell r="AD6">
            <v>0.19317677671637445</v>
          </cell>
          <cell r="AE6">
            <v>0.35471400566718708</v>
          </cell>
          <cell r="AF6">
            <v>0.4654629805746815</v>
          </cell>
          <cell r="AG6">
            <v>0.29363023674288102</v>
          </cell>
          <cell r="AH6">
            <v>0.34096639327727679</v>
          </cell>
        </row>
        <row r="7">
          <cell r="A7">
            <v>4</v>
          </cell>
          <cell r="B7" t="str">
            <v>AYÍN - ALUX</v>
          </cell>
          <cell r="C7">
            <v>439.1936041747</v>
          </cell>
          <cell r="D7">
            <v>119.751730334984</v>
          </cell>
          <cell r="E7">
            <v>77.616000169299994</v>
          </cell>
          <cell r="F7">
            <v>21.482252477599999</v>
          </cell>
          <cell r="G7">
            <v>0</v>
          </cell>
          <cell r="H7">
            <v>0</v>
          </cell>
          <cell r="I7">
            <v>0</v>
          </cell>
          <cell r="J7">
            <v>0</v>
          </cell>
          <cell r="K7">
            <v>0.17672388539252573</v>
          </cell>
          <cell r="L7">
            <v>0.17938991292657941</v>
          </cell>
          <cell r="M7">
            <v>910.36620939110992</v>
          </cell>
          <cell r="N7">
            <v>224.35044085357001</v>
          </cell>
          <cell r="O7">
            <v>189.50149108939999</v>
          </cell>
          <cell r="P7">
            <v>48.300245261659008</v>
          </cell>
          <cell r="Q7">
            <v>0</v>
          </cell>
          <cell r="R7">
            <v>0</v>
          </cell>
          <cell r="S7">
            <v>0</v>
          </cell>
          <cell r="T7">
            <v>0</v>
          </cell>
          <cell r="U7">
            <v>0.20815962755927236</v>
          </cell>
          <cell r="V7">
            <v>0.21528928170541825</v>
          </cell>
          <cell r="W7">
            <v>1764.5981672119001</v>
          </cell>
          <cell r="X7">
            <v>367.41126727272001</v>
          </cell>
          <cell r="Y7">
            <v>430.83818303442001</v>
          </cell>
          <cell r="Z7">
            <v>97.668583063499995</v>
          </cell>
          <cell r="AA7">
            <v>0</v>
          </cell>
          <cell r="AB7">
            <v>0</v>
          </cell>
          <cell r="AC7">
            <v>0</v>
          </cell>
          <cell r="AD7">
            <v>0</v>
          </cell>
          <cell r="AE7">
            <v>0.2441565400213199</v>
          </cell>
          <cell r="AF7">
            <v>0.26582903618740439</v>
          </cell>
          <cell r="AG7">
            <v>0.21625253438577649</v>
          </cell>
          <cell r="AH7">
            <v>0.20675689258072558</v>
          </cell>
        </row>
        <row r="8">
          <cell r="A8">
            <v>5</v>
          </cell>
          <cell r="B8" t="str">
            <v>CAAN</v>
          </cell>
          <cell r="C8">
            <v>8106.224007039199</v>
          </cell>
          <cell r="D8">
            <v>7480.4855106524301</v>
          </cell>
          <cell r="E8">
            <v>106.98497427970001</v>
          </cell>
          <cell r="F8">
            <v>361.52018544744004</v>
          </cell>
          <cell r="G8">
            <v>3342.3932425419798</v>
          </cell>
          <cell r="H8">
            <v>3783.1112507614198</v>
          </cell>
          <cell r="I8">
            <v>0.41232431273050768</v>
          </cell>
          <cell r="J8">
            <v>0.50573071030939887</v>
          </cell>
          <cell r="K8">
            <v>0.42552219304898858</v>
          </cell>
          <cell r="L8">
            <v>0.55405914900935016</v>
          </cell>
          <cell r="M8">
            <v>8116.8574990780598</v>
          </cell>
          <cell r="N8">
            <v>7486.2793814596407</v>
          </cell>
          <cell r="O8">
            <v>127.7962577583299</v>
          </cell>
          <cell r="P8">
            <v>395.41003020577</v>
          </cell>
          <cell r="Q8">
            <v>3342.3932425419798</v>
          </cell>
          <cell r="R8">
            <v>3783.1112507614198</v>
          </cell>
          <cell r="S8">
            <v>0.41178414711871192</v>
          </cell>
          <cell r="T8">
            <v>0.50533930915410297</v>
          </cell>
          <cell r="U8">
            <v>0.42752869576612201</v>
          </cell>
          <cell r="V8">
            <v>0.55815727253188363</v>
          </cell>
          <cell r="W8">
            <v>8117.8762373556592</v>
          </cell>
          <cell r="X8">
            <v>7524.0110004526705</v>
          </cell>
          <cell r="Y8">
            <v>128.4447510233986</v>
          </cell>
          <cell r="Z8">
            <v>414.65073440667004</v>
          </cell>
          <cell r="AA8">
            <v>3342.3932425419798</v>
          </cell>
          <cell r="AB8">
            <v>3783.1112507614198</v>
          </cell>
          <cell r="AC8">
            <v>0.41173247100780397</v>
          </cell>
          <cell r="AD8">
            <v>0.50280511957436191</v>
          </cell>
          <cell r="AE8">
            <v>0.42755492841758069</v>
          </cell>
          <cell r="AF8">
            <v>0.55791545027187472</v>
          </cell>
          <cell r="AG8">
            <v>0.42334015509478568</v>
          </cell>
          <cell r="AH8">
            <v>0.53729223100102452</v>
          </cell>
        </row>
        <row r="9">
          <cell r="A9">
            <v>6</v>
          </cell>
          <cell r="B9" t="str">
            <v>CHUC</v>
          </cell>
          <cell r="C9">
            <v>5171.3283129845213</v>
          </cell>
          <cell r="D9">
            <v>5829.7757597990931</v>
          </cell>
          <cell r="E9">
            <v>224.37178789862102</v>
          </cell>
          <cell r="F9">
            <v>511.246262067153</v>
          </cell>
          <cell r="G9">
            <v>1860.7778145410002</v>
          </cell>
          <cell r="H9">
            <v>1912.221962907028</v>
          </cell>
          <cell r="I9">
            <v>0.35982589035564294</v>
          </cell>
          <cell r="J9">
            <v>0.32800952244052134</v>
          </cell>
          <cell r="K9">
            <v>0.40321354132633319</v>
          </cell>
          <cell r="L9">
            <v>0.4157052217489921</v>
          </cell>
          <cell r="M9">
            <v>5777.2791045497615</v>
          </cell>
          <cell r="N9">
            <v>6680.6758027081642</v>
          </cell>
          <cell r="O9">
            <v>404.51842384320798</v>
          </cell>
          <cell r="P9">
            <v>810.26631280188474</v>
          </cell>
          <cell r="Q9">
            <v>1860.7778145410002</v>
          </cell>
          <cell r="R9">
            <v>1912.221962907028</v>
          </cell>
          <cell r="S9">
            <v>0.32208549749233822</v>
          </cell>
          <cell r="T9">
            <v>0.28623181536991593</v>
          </cell>
          <cell r="U9">
            <v>0.39210434486369666</v>
          </cell>
          <cell r="V9">
            <v>0.40751689740808705</v>
          </cell>
          <cell r="W9">
            <v>6025.4627876141312</v>
          </cell>
          <cell r="X9">
            <v>6898.5300662304644</v>
          </cell>
          <cell r="Y9">
            <v>457.92449234060797</v>
          </cell>
          <cell r="Z9">
            <v>875.31004482430467</v>
          </cell>
          <cell r="AA9">
            <v>1860.7778145410002</v>
          </cell>
          <cell r="AB9">
            <v>1912.221962907028</v>
          </cell>
          <cell r="AC9">
            <v>0.30881907002496017</v>
          </cell>
          <cell r="AD9">
            <v>0.27719266924235003</v>
          </cell>
          <cell r="AE9">
            <v>0.38481729762698141</v>
          </cell>
          <cell r="AF9">
            <v>0.40407622797453607</v>
          </cell>
          <cell r="AG9">
            <v>0.38263827565472602</v>
          </cell>
          <cell r="AH9">
            <v>0.39983651980600599</v>
          </cell>
        </row>
        <row r="10">
          <cell r="A10">
            <v>7</v>
          </cell>
          <cell r="B10" t="str">
            <v>COATZACOALCOS MARINO</v>
          </cell>
          <cell r="C10">
            <v>211.87548939154001</v>
          </cell>
          <cell r="D10">
            <v>94.822346488370002</v>
          </cell>
          <cell r="E10">
            <v>30.878739762399999</v>
          </cell>
          <cell r="F10">
            <v>13.7288929027</v>
          </cell>
          <cell r="G10">
            <v>0</v>
          </cell>
          <cell r="H10">
            <v>0</v>
          </cell>
          <cell r="I10">
            <v>0</v>
          </cell>
          <cell r="J10">
            <v>0</v>
          </cell>
          <cell r="K10">
            <v>0.14574002802814509</v>
          </cell>
          <cell r="L10">
            <v>0.1447854162139286</v>
          </cell>
          <cell r="M10">
            <v>273.01352108769004</v>
          </cell>
          <cell r="N10">
            <v>127.60391182559999</v>
          </cell>
          <cell r="O10">
            <v>46.104113350700004</v>
          </cell>
          <cell r="P10">
            <v>22.505532193800001</v>
          </cell>
          <cell r="Q10">
            <v>0</v>
          </cell>
          <cell r="R10">
            <v>0</v>
          </cell>
          <cell r="S10">
            <v>0</v>
          </cell>
          <cell r="T10">
            <v>0</v>
          </cell>
          <cell r="U10">
            <v>0.16887117226656215</v>
          </cell>
          <cell r="V10">
            <v>0.17637023718018122</v>
          </cell>
          <cell r="W10">
            <v>653.43557447390003</v>
          </cell>
          <cell r="X10">
            <v>320.75320911840004</v>
          </cell>
          <cell r="Y10">
            <v>115.7612404807</v>
          </cell>
          <cell r="Z10">
            <v>58.722945710899999</v>
          </cell>
          <cell r="AA10">
            <v>0</v>
          </cell>
          <cell r="AB10">
            <v>0</v>
          </cell>
          <cell r="AC10">
            <v>0</v>
          </cell>
          <cell r="AD10">
            <v>0</v>
          </cell>
          <cell r="AE10">
            <v>0.17715784845950994</v>
          </cell>
          <cell r="AF10">
            <v>0.18307827962906997</v>
          </cell>
          <cell r="AG10">
            <v>0.1668386965544095</v>
          </cell>
          <cell r="AH10">
            <v>0.17377899848640269</v>
          </cell>
        </row>
        <row r="11">
          <cell r="A11">
            <v>8</v>
          </cell>
          <cell r="B11" t="str">
            <v>GAS DEL TERCIARIO</v>
          </cell>
          <cell r="C11">
            <v>0</v>
          </cell>
          <cell r="D11">
            <v>95.215256371750002</v>
          </cell>
          <cell r="E11">
            <v>0</v>
          </cell>
          <cell r="F11">
            <v>76.52734513690001</v>
          </cell>
          <cell r="G11">
            <v>0</v>
          </cell>
          <cell r="H11">
            <v>0</v>
          </cell>
          <cell r="I11">
            <v>0</v>
          </cell>
          <cell r="J11">
            <v>0</v>
          </cell>
          <cell r="K11">
            <v>0</v>
          </cell>
          <cell r="L11">
            <v>0.80372986486654441</v>
          </cell>
          <cell r="M11">
            <v>0</v>
          </cell>
          <cell r="N11">
            <v>325.87660617694996</v>
          </cell>
          <cell r="O11">
            <v>0</v>
          </cell>
          <cell r="P11">
            <v>265.26855688199998</v>
          </cell>
          <cell r="Q11">
            <v>0</v>
          </cell>
          <cell r="R11">
            <v>0</v>
          </cell>
          <cell r="S11">
            <v>0</v>
          </cell>
          <cell r="T11">
            <v>0</v>
          </cell>
          <cell r="U11">
            <v>0</v>
          </cell>
          <cell r="V11">
            <v>0.81401534155526345</v>
          </cell>
          <cell r="W11">
            <v>0</v>
          </cell>
          <cell r="X11">
            <v>487.37466847511001</v>
          </cell>
          <cell r="Y11">
            <v>0</v>
          </cell>
          <cell r="Z11">
            <v>404.53372848699996</v>
          </cell>
          <cell r="AA11">
            <v>0</v>
          </cell>
          <cell r="AB11">
            <v>0</v>
          </cell>
          <cell r="AC11">
            <v>0</v>
          </cell>
          <cell r="AD11">
            <v>0</v>
          </cell>
          <cell r="AE11">
            <v>0</v>
          </cell>
          <cell r="AF11">
            <v>0.83002616806634322</v>
          </cell>
          <cell r="AG11">
            <v>0</v>
          </cell>
          <cell r="AH11">
            <v>0.74675289783723264</v>
          </cell>
        </row>
        <row r="12">
          <cell r="A12">
            <v>9</v>
          </cell>
          <cell r="B12" t="str">
            <v>DESARROLLO DE CAMPOS PEG IXTAL - MANIK</v>
          </cell>
          <cell r="C12">
            <v>808.86251865386998</v>
          </cell>
          <cell r="D12">
            <v>1274.28114120345</v>
          </cell>
          <cell r="E12">
            <v>200.885873116</v>
          </cell>
          <cell r="F12">
            <v>387.65385460549999</v>
          </cell>
          <cell r="G12">
            <v>126.05023831499999</v>
          </cell>
          <cell r="H12">
            <v>237.70053043979999</v>
          </cell>
          <cell r="I12">
            <v>0.15583641893158318</v>
          </cell>
          <cell r="J12">
            <v>0.18653696013684395</v>
          </cell>
          <cell r="K12">
            <v>0.40419243553910195</v>
          </cell>
          <cell r="L12">
            <v>0.49075071805167425</v>
          </cell>
          <cell r="M12">
            <v>808.86251865386998</v>
          </cell>
          <cell r="N12">
            <v>1274.28114120345</v>
          </cell>
          <cell r="O12">
            <v>200.885873116</v>
          </cell>
          <cell r="P12">
            <v>387.65385460549999</v>
          </cell>
          <cell r="Q12">
            <v>126.05023831499999</v>
          </cell>
          <cell r="R12">
            <v>237.70053043979999</v>
          </cell>
          <cell r="S12">
            <v>0.15583641893158318</v>
          </cell>
          <cell r="T12">
            <v>0.18653696013684395</v>
          </cell>
          <cell r="U12">
            <v>0.40419243553910195</v>
          </cell>
          <cell r="V12">
            <v>0.49075071805167425</v>
          </cell>
          <cell r="W12">
            <v>913.64178094397005</v>
          </cell>
          <cell r="X12">
            <v>1287.95588272493</v>
          </cell>
          <cell r="Y12">
            <v>242.88587324950998</v>
          </cell>
          <cell r="Z12">
            <v>393.13558575994199</v>
          </cell>
          <cell r="AA12">
            <v>126.05023831499999</v>
          </cell>
          <cell r="AB12">
            <v>237.70053043979999</v>
          </cell>
          <cell r="AC12">
            <v>0.1379646169254273</v>
          </cell>
          <cell r="AD12">
            <v>0.18455642279989953</v>
          </cell>
          <cell r="AE12">
            <v>0.40380827503677325</v>
          </cell>
          <cell r="AF12">
            <v>0.48979637009388954</v>
          </cell>
          <cell r="AG12">
            <v>0.33678731803318013</v>
          </cell>
          <cell r="AH12">
            <v>0.40695103589938936</v>
          </cell>
        </row>
        <row r="13">
          <cell r="A13">
            <v>10</v>
          </cell>
          <cell r="B13" t="str">
            <v>KACH-ALAK</v>
          </cell>
          <cell r="C13">
            <v>170.9948401833</v>
          </cell>
          <cell r="D13">
            <v>22.316536592319999</v>
          </cell>
          <cell r="E13">
            <v>27.350795898440001</v>
          </cell>
          <cell r="F13">
            <v>3.5638086814880001</v>
          </cell>
          <cell r="G13">
            <v>0</v>
          </cell>
          <cell r="H13">
            <v>0</v>
          </cell>
          <cell r="I13">
            <v>0</v>
          </cell>
          <cell r="J13">
            <v>0</v>
          </cell>
          <cell r="K13">
            <v>0.15995100126483924</v>
          </cell>
          <cell r="L13">
            <v>0.15969362749211038</v>
          </cell>
          <cell r="M13">
            <v>665.57818218470004</v>
          </cell>
          <cell r="N13">
            <v>140.63654492927998</v>
          </cell>
          <cell r="O13">
            <v>103.88958142393</v>
          </cell>
          <cell r="P13">
            <v>21.582518354325</v>
          </cell>
          <cell r="Q13">
            <v>0</v>
          </cell>
          <cell r="R13">
            <v>0</v>
          </cell>
          <cell r="S13">
            <v>0</v>
          </cell>
          <cell r="T13">
            <v>0</v>
          </cell>
          <cell r="U13">
            <v>0.15608922318174834</v>
          </cell>
          <cell r="V13">
            <v>0.15346308717394838</v>
          </cell>
          <cell r="W13">
            <v>846.87407858660004</v>
          </cell>
          <cell r="X13">
            <v>164.29747236868999</v>
          </cell>
          <cell r="Y13">
            <v>141.32726677238</v>
          </cell>
          <cell r="Z13">
            <v>28.374674065339999</v>
          </cell>
          <cell r="AA13">
            <v>0</v>
          </cell>
          <cell r="AB13">
            <v>0</v>
          </cell>
          <cell r="AC13">
            <v>0</v>
          </cell>
          <cell r="AD13">
            <v>0</v>
          </cell>
          <cell r="AE13">
            <v>0.16688108698314361</v>
          </cell>
          <cell r="AF13">
            <v>0.17270304683486618</v>
          </cell>
          <cell r="AG13">
            <v>0</v>
          </cell>
          <cell r="AH13">
            <v>0</v>
          </cell>
        </row>
        <row r="14">
          <cell r="A14">
            <v>11</v>
          </cell>
          <cell r="B14" t="str">
            <v>LAKACH</v>
          </cell>
          <cell r="C14">
            <v>0</v>
          </cell>
          <cell r="D14">
            <v>428.49815382550003</v>
          </cell>
          <cell r="E14">
            <v>0</v>
          </cell>
          <cell r="F14">
            <v>308.63320019999998</v>
          </cell>
          <cell r="G14">
            <v>0</v>
          </cell>
          <cell r="H14">
            <v>0</v>
          </cell>
          <cell r="I14">
            <v>0</v>
          </cell>
          <cell r="J14">
            <v>0</v>
          </cell>
          <cell r="K14">
            <v>0</v>
          </cell>
          <cell r="L14">
            <v>0.7202672810713826</v>
          </cell>
          <cell r="M14">
            <v>0</v>
          </cell>
          <cell r="N14">
            <v>934.59358025100005</v>
          </cell>
          <cell r="O14">
            <v>0</v>
          </cell>
          <cell r="P14">
            <v>672.87210719999996</v>
          </cell>
          <cell r="Q14">
            <v>0</v>
          </cell>
          <cell r="R14">
            <v>0</v>
          </cell>
          <cell r="S14">
            <v>0</v>
          </cell>
          <cell r="T14">
            <v>0</v>
          </cell>
          <cell r="U14">
            <v>0</v>
          </cell>
          <cell r="V14">
            <v>0.71996226104965266</v>
          </cell>
          <cell r="W14">
            <v>0</v>
          </cell>
          <cell r="X14">
            <v>1732.7445942659999</v>
          </cell>
          <cell r="Y14">
            <v>0</v>
          </cell>
          <cell r="Z14">
            <v>1301.8555953120001</v>
          </cell>
          <cell r="AA14">
            <v>0</v>
          </cell>
          <cell r="AB14">
            <v>0</v>
          </cell>
          <cell r="AC14">
            <v>0</v>
          </cell>
          <cell r="AD14">
            <v>0</v>
          </cell>
          <cell r="AE14">
            <v>0</v>
          </cell>
          <cell r="AF14">
            <v>0.7513257289159071</v>
          </cell>
          <cell r="AG14">
            <v>0</v>
          </cell>
          <cell r="AH14">
            <v>0.66890893882676128</v>
          </cell>
        </row>
        <row r="15">
          <cell r="A15">
            <v>12</v>
          </cell>
          <cell r="B15" t="str">
            <v>OCH - UECH - KAX</v>
          </cell>
          <cell r="C15">
            <v>649.02438460386998</v>
          </cell>
          <cell r="D15">
            <v>1372.3734925148601</v>
          </cell>
          <cell r="E15">
            <v>64.309126422100007</v>
          </cell>
          <cell r="F15">
            <v>123.813481789541</v>
          </cell>
          <cell r="G15">
            <v>250.85607149416001</v>
          </cell>
          <cell r="H15">
            <v>521.51619240605999</v>
          </cell>
          <cell r="I15">
            <v>0.38651255244788568</v>
          </cell>
          <cell r="J15">
            <v>0.38001039458317354</v>
          </cell>
          <cell r="K15">
            <v>0.4855983925913972</v>
          </cell>
          <cell r="L15">
            <v>0.47022889739224055</v>
          </cell>
          <cell r="M15">
            <v>649.02438460386998</v>
          </cell>
          <cell r="N15">
            <v>1372.3734925148601</v>
          </cell>
          <cell r="O15">
            <v>64.309126422100007</v>
          </cell>
          <cell r="P15">
            <v>123.813481789541</v>
          </cell>
          <cell r="Q15">
            <v>250.85607149416001</v>
          </cell>
          <cell r="R15">
            <v>521.51619240605999</v>
          </cell>
          <cell r="S15">
            <v>0.38651255244788568</v>
          </cell>
          <cell r="T15">
            <v>0.38001039458317354</v>
          </cell>
          <cell r="U15">
            <v>0.4855983925913972</v>
          </cell>
          <cell r="V15">
            <v>0.47022889739224055</v>
          </cell>
          <cell r="W15">
            <v>649.02438460386998</v>
          </cell>
          <cell r="X15">
            <v>1372.3734925148701</v>
          </cell>
          <cell r="Y15">
            <v>67.373926356487004</v>
          </cell>
          <cell r="Z15">
            <v>129.54298192687</v>
          </cell>
          <cell r="AA15">
            <v>250.85607149416001</v>
          </cell>
          <cell r="AB15">
            <v>521.51619240605999</v>
          </cell>
          <cell r="AC15">
            <v>0.38651255244788568</v>
          </cell>
          <cell r="AD15">
            <v>0.38001039458317082</v>
          </cell>
          <cell r="AE15">
            <v>0.49032055713111256</v>
          </cell>
          <cell r="AF15">
            <v>0.47440378139326056</v>
          </cell>
          <cell r="AG15">
            <v>0.46587012547872936</v>
          </cell>
          <cell r="AH15">
            <v>0.45134520287985885</v>
          </cell>
        </row>
        <row r="16">
          <cell r="A16">
            <v>13</v>
          </cell>
          <cell r="B16" t="str">
            <v>YAXCHÉ</v>
          </cell>
          <cell r="C16">
            <v>389.45573818785999</v>
          </cell>
          <cell r="D16">
            <v>251.1564299883</v>
          </cell>
          <cell r="E16">
            <v>85.418597653517992</v>
          </cell>
          <cell r="F16">
            <v>56.537621517665997</v>
          </cell>
          <cell r="G16">
            <v>12.26045195</v>
          </cell>
          <cell r="H16">
            <v>6.4483003560000007</v>
          </cell>
          <cell r="I16">
            <v>3.1480989359786972E-2</v>
          </cell>
          <cell r="J16">
            <v>2.5674438660799534E-2</v>
          </cell>
          <cell r="K16">
            <v>0.25080911648142412</v>
          </cell>
          <cell r="L16">
            <v>0.25078363264121956</v>
          </cell>
          <cell r="M16">
            <v>984.60556964105001</v>
          </cell>
          <cell r="N16">
            <v>606.96474684430996</v>
          </cell>
          <cell r="O16">
            <v>242.09565724279997</v>
          </cell>
          <cell r="P16">
            <v>153.16604787586999</v>
          </cell>
          <cell r="Q16">
            <v>12.26045195</v>
          </cell>
          <cell r="R16">
            <v>6.4483003560000007</v>
          </cell>
          <cell r="S16">
            <v>1.2452145638856885E-2</v>
          </cell>
          <cell r="T16">
            <v>1.0623846589980007E-2</v>
          </cell>
          <cell r="U16">
            <v>0.25833299854837161</v>
          </cell>
          <cell r="V16">
            <v>0.26297136540750699</v>
          </cell>
          <cell r="W16">
            <v>1757.8736507164999</v>
          </cell>
          <cell r="X16">
            <v>1134.31732322362</v>
          </cell>
          <cell r="Y16">
            <v>471.64491003059999</v>
          </cell>
          <cell r="Z16">
            <v>303.40259705955998</v>
          </cell>
          <cell r="AA16">
            <v>12.26045195</v>
          </cell>
          <cell r="AB16">
            <v>6.4483003560000007</v>
          </cell>
          <cell r="AC16">
            <v>6.9745922552526488E-3</v>
          </cell>
          <cell r="AD16">
            <v>5.684741142517824E-3</v>
          </cell>
          <cell r="AE16">
            <v>0.2752788073155103</v>
          </cell>
          <cell r="AF16">
            <v>0.27316068534948734</v>
          </cell>
          <cell r="AG16">
            <v>0.21924673047370494</v>
          </cell>
          <cell r="AH16">
            <v>0.20808902166503815</v>
          </cell>
        </row>
        <row r="17">
          <cell r="A17">
            <v>14</v>
          </cell>
          <cell r="B17" t="str">
            <v>CRUDO LIGERO MARINO</v>
          </cell>
          <cell r="C17">
            <v>1736.9706897200128</v>
          </cell>
          <cell r="D17">
            <v>5199.8994583678395</v>
          </cell>
          <cell r="E17">
            <v>351.95289645582096</v>
          </cell>
          <cell r="F17">
            <v>1728.9956731121313</v>
          </cell>
          <cell r="G17">
            <v>249.63145421999999</v>
          </cell>
          <cell r="H17">
            <v>644.73087502199985</v>
          </cell>
          <cell r="I17">
            <v>0.14371656107809094</v>
          </cell>
          <cell r="J17">
            <v>0.1239891040555561</v>
          </cell>
          <cell r="K17">
            <v>0.34634110652309968</v>
          </cell>
          <cell r="L17">
            <v>0.45649470093392991</v>
          </cell>
          <cell r="M17">
            <v>2612.7471466867146</v>
          </cell>
          <cell r="N17">
            <v>8179.9858835415689</v>
          </cell>
          <cell r="O17">
            <v>674.93627031034805</v>
          </cell>
          <cell r="P17">
            <v>3286.3302727827904</v>
          </cell>
          <cell r="Q17">
            <v>249.63145421999999</v>
          </cell>
          <cell r="R17">
            <v>644.73087502199985</v>
          </cell>
          <cell r="S17">
            <v>9.5543671164874666E-2</v>
          </cell>
          <cell r="T17">
            <v>7.8818091400282481E-2</v>
          </cell>
          <cell r="U17">
            <v>0.35386804486718659</v>
          </cell>
          <cell r="V17">
            <v>0.4805706518044523</v>
          </cell>
          <cell r="W17">
            <v>4741.658029672707</v>
          </cell>
          <cell r="X17">
            <v>14695.023126710492</v>
          </cell>
          <cell r="Y17">
            <v>1372.9039982582838</v>
          </cell>
          <cell r="Z17">
            <v>6611.5534472102299</v>
          </cell>
          <cell r="AA17">
            <v>249.63145421999999</v>
          </cell>
          <cell r="AB17">
            <v>644.73087502199985</v>
          </cell>
          <cell r="AC17">
            <v>5.2646448279871166E-2</v>
          </cell>
          <cell r="AD17">
            <v>4.3874097336403718E-2</v>
          </cell>
          <cell r="AE17">
            <v>0.34218736195749638</v>
          </cell>
          <cell r="AF17">
            <v>0.49379196341942488</v>
          </cell>
          <cell r="AG17">
            <v>0.39872329610658425</v>
          </cell>
          <cell r="AH17">
            <v>0.53358183463420383</v>
          </cell>
        </row>
        <row r="18">
          <cell r="A18">
            <v>15</v>
          </cell>
          <cell r="B18" t="str">
            <v>ARENQUE</v>
          </cell>
          <cell r="C18">
            <v>2010.9475375806769</v>
          </cell>
          <cell r="D18">
            <v>2638.3736312324058</v>
          </cell>
          <cell r="E18">
            <v>88.497271069307402</v>
          </cell>
          <cell r="F18">
            <v>218.00232232138939</v>
          </cell>
          <cell r="G18">
            <v>308.97603004493999</v>
          </cell>
          <cell r="H18">
            <v>654.13882350418703</v>
          </cell>
          <cell r="I18">
            <v>0.15364698694062487</v>
          </cell>
          <cell r="J18">
            <v>0.24793259596012315</v>
          </cell>
          <cell r="K18">
            <v>0.19765473424156957</v>
          </cell>
          <cell r="L18">
            <v>0.33056013579782184</v>
          </cell>
          <cell r="M18">
            <v>2077.7117620006775</v>
          </cell>
          <cell r="N18">
            <v>2726.595558783144</v>
          </cell>
          <cell r="O18">
            <v>109.16189514203739</v>
          </cell>
          <cell r="P18">
            <v>280.31251979434944</v>
          </cell>
          <cell r="Q18">
            <v>308.97603004493999</v>
          </cell>
          <cell r="R18">
            <v>654.13882350418703</v>
          </cell>
          <cell r="S18">
            <v>0.1487097660492713</v>
          </cell>
          <cell r="T18">
            <v>0.23991047054889339</v>
          </cell>
          <cell r="U18">
            <v>0.20124924584550774</v>
          </cell>
          <cell r="V18">
            <v>0.3427172542287768</v>
          </cell>
          <cell r="W18">
            <v>2805.1903721081676</v>
          </cell>
          <cell r="X18">
            <v>3697.0331682254646</v>
          </cell>
          <cell r="Y18">
            <v>141.41994332826039</v>
          </cell>
          <cell r="Z18">
            <v>343.8484533982712</v>
          </cell>
          <cell r="AA18">
            <v>308.97603004493999</v>
          </cell>
          <cell r="AB18">
            <v>654.13882350418703</v>
          </cell>
          <cell r="AC18">
            <v>0.11014440699535737</v>
          </cell>
          <cell r="AD18">
            <v>0.17693615224398068</v>
          </cell>
          <cell r="AE18">
            <v>0.16055807757343651</v>
          </cell>
          <cell r="AF18">
            <v>0.26994274367884052</v>
          </cell>
          <cell r="AG18">
            <v>0.20270522492465087</v>
          </cell>
          <cell r="AH18">
            <v>0.32122425369718954</v>
          </cell>
        </row>
        <row r="19">
          <cell r="A19">
            <v>16</v>
          </cell>
          <cell r="B19" t="str">
            <v>Explotación Sitio-Tenexcuila</v>
          </cell>
          <cell r="C19">
            <v>684.27637710094996</v>
          </cell>
          <cell r="D19">
            <v>262.546499848368</v>
          </cell>
          <cell r="E19">
            <v>21.862529925700002</v>
          </cell>
          <cell r="F19">
            <v>37.589065299700003</v>
          </cell>
          <cell r="G19">
            <v>1.6114094103999999</v>
          </cell>
          <cell r="H19">
            <v>1.0251211336599999</v>
          </cell>
          <cell r="I19">
            <v>2.3549101858915578E-3</v>
          </cell>
          <cell r="J19">
            <v>3.9045317086765655E-3</v>
          </cell>
          <cell r="K19">
            <v>3.4304763574553351E-2</v>
          </cell>
          <cell r="L19">
            <v>0.14707560929458732</v>
          </cell>
          <cell r="M19">
            <v>9751.3314979548013</v>
          </cell>
          <cell r="N19">
            <v>3812.1822087652999</v>
          </cell>
          <cell r="O19">
            <v>791.88958630419995</v>
          </cell>
          <cell r="P19">
            <v>1868.70956407364</v>
          </cell>
          <cell r="Q19">
            <v>1.6114094103999999</v>
          </cell>
          <cell r="R19">
            <v>1.0251211336599999</v>
          </cell>
          <cell r="S19">
            <v>1.6525019283140661E-4</v>
          </cell>
          <cell r="T19">
            <v>2.6890664651415467E-4</v>
          </cell>
          <cell r="U19">
            <v>8.137360481294531E-2</v>
          </cell>
          <cell r="V19">
            <v>0.49046309510291608</v>
          </cell>
          <cell r="W19">
            <v>23960.388609704998</v>
          </cell>
          <cell r="X19">
            <v>9647.3460471369999</v>
          </cell>
          <cell r="Y19">
            <v>2054.1988232015001</v>
          </cell>
          <cell r="Z19">
            <v>5419.6952088943399</v>
          </cell>
          <cell r="AA19">
            <v>1.6114094103999999</v>
          </cell>
          <cell r="AB19">
            <v>1.0251211336599999</v>
          </cell>
          <cell r="AC19">
            <v>6.7253058230754611E-5</v>
          </cell>
          <cell r="AD19">
            <v>1.0625939285802033E-4</v>
          </cell>
          <cell r="AE19">
            <v>8.5800371024834204E-2</v>
          </cell>
          <cell r="AF19">
            <v>0.56188720748093024</v>
          </cell>
          <cell r="AG19">
            <v>4.7967347793324705E-2</v>
          </cell>
          <cell r="AH19">
            <v>0.19590871585740613</v>
          </cell>
        </row>
        <row r="20">
          <cell r="A20">
            <v>17</v>
          </cell>
          <cell r="B20" t="str">
            <v>Explotación Soledad-Coyotes</v>
          </cell>
          <cell r="C20">
            <v>4697.2687844419006</v>
          </cell>
          <cell r="D20">
            <v>1268.739540779</v>
          </cell>
          <cell r="E20">
            <v>56.98039631935</v>
          </cell>
          <cell r="F20">
            <v>98.138343517590002</v>
          </cell>
          <cell r="G20">
            <v>44.658194834810004</v>
          </cell>
          <cell r="H20">
            <v>62.305800636246005</v>
          </cell>
          <cell r="I20">
            <v>9.5072683476672727E-3</v>
          </cell>
          <cell r="J20">
            <v>4.9108425042062254E-2</v>
          </cell>
          <cell r="K20">
            <v>2.1637806099323746E-2</v>
          </cell>
          <cell r="L20">
            <v>0.126459481238619</v>
          </cell>
          <cell r="M20">
            <v>10059.531708196</v>
          </cell>
          <cell r="N20">
            <v>3576.7172045049997</v>
          </cell>
          <cell r="O20">
            <v>537.09947259101</v>
          </cell>
          <cell r="P20">
            <v>1239.8275378347639</v>
          </cell>
          <cell r="Q20">
            <v>44.658194834810004</v>
          </cell>
          <cell r="R20">
            <v>62.305800636246005</v>
          </cell>
          <cell r="S20">
            <v>4.4393910303423718E-3</v>
          </cell>
          <cell r="T20">
            <v>1.741982859527437E-2</v>
          </cell>
          <cell r="U20">
            <v>5.7831486027508934E-2</v>
          </cell>
          <cell r="V20">
            <v>0.36405823105917562</v>
          </cell>
          <cell r="W20">
            <v>10533.488814340999</v>
          </cell>
          <cell r="X20">
            <v>3846.1148668861997</v>
          </cell>
          <cell r="Y20">
            <v>664.48632077640002</v>
          </cell>
          <cell r="Z20">
            <v>1594.807378665264</v>
          </cell>
          <cell r="AA20">
            <v>44.658194834810004</v>
          </cell>
          <cell r="AB20">
            <v>62.305800636246005</v>
          </cell>
          <cell r="AC20">
            <v>4.2396394605754301E-3</v>
          </cell>
          <cell r="AD20">
            <v>1.6199672342778609E-2</v>
          </cell>
          <cell r="AE20">
            <v>6.7322852675908582E-2</v>
          </cell>
          <cell r="AF20">
            <v>0.43085379315337574</v>
          </cell>
          <cell r="AG20">
            <v>2.3010523904031813E-2</v>
          </cell>
          <cell r="AH20">
            <v>0.10099006434763301</v>
          </cell>
        </row>
        <row r="21">
          <cell r="A21">
            <v>18</v>
          </cell>
          <cell r="B21" t="str">
            <v>Explotación Amatitlán-Agua Nacida</v>
          </cell>
          <cell r="C21">
            <v>731.52454447014986</v>
          </cell>
          <cell r="D21">
            <v>356.07703413146999</v>
          </cell>
          <cell r="E21">
            <v>24.214676907146</v>
          </cell>
          <cell r="F21">
            <v>41.636938193349998</v>
          </cell>
          <cell r="G21">
            <v>0.82467331699000002</v>
          </cell>
          <cell r="H21">
            <v>1.2870766706800001</v>
          </cell>
          <cell r="I21">
            <v>1.1273351293869692E-3</v>
          </cell>
          <cell r="J21">
            <v>3.6146017499257997E-3</v>
          </cell>
          <cell r="K21">
            <v>3.4228995340508009E-2</v>
          </cell>
          <cell r="L21">
            <v>0.12054699053739502</v>
          </cell>
          <cell r="M21">
            <v>13108.484641137</v>
          </cell>
          <cell r="N21">
            <v>6094.8600763535997</v>
          </cell>
          <cell r="O21">
            <v>1325.1660554587497</v>
          </cell>
          <cell r="P21">
            <v>2999.0462583673602</v>
          </cell>
          <cell r="Q21">
            <v>0.82467331699000002</v>
          </cell>
          <cell r="R21">
            <v>1.2870766706800001</v>
          </cell>
          <cell r="S21">
            <v>6.2911414977900128E-5</v>
          </cell>
          <cell r="T21">
            <v>2.1117411303230859E-4</v>
          </cell>
          <cell r="U21">
            <v>0.1011551498953983</v>
          </cell>
          <cell r="V21">
            <v>0.49227271790512767</v>
          </cell>
          <cell r="W21">
            <v>19592.188550033999</v>
          </cell>
          <cell r="X21">
            <v>9014.2264296140002</v>
          </cell>
          <cell r="Y21">
            <v>1797.0733823989501</v>
          </cell>
          <cell r="Z21">
            <v>4263.3053039241595</v>
          </cell>
          <cell r="AA21">
            <v>0.82467331699000002</v>
          </cell>
          <cell r="AB21">
            <v>1.2870766706800001</v>
          </cell>
          <cell r="AC21">
            <v>4.2091944699489372E-5</v>
          </cell>
          <cell r="AD21">
            <v>1.4278282010441069E-4</v>
          </cell>
          <cell r="AE21">
            <v>9.1766065395119931E-2</v>
          </cell>
          <cell r="AF21">
            <v>0.47309576854921032</v>
          </cell>
          <cell r="AG21">
            <v>5.7178803945409952E-2</v>
          </cell>
          <cell r="AH21">
            <v>0.19675793400463729</v>
          </cell>
        </row>
        <row r="22">
          <cell r="A22">
            <v>19</v>
          </cell>
          <cell r="B22" t="str">
            <v>Explotación Coyol-Humapa</v>
          </cell>
          <cell r="C22">
            <v>904.07492101130003</v>
          </cell>
          <cell r="D22">
            <v>371.31631107060002</v>
          </cell>
          <cell r="E22">
            <v>26.104364965359999</v>
          </cell>
          <cell r="F22">
            <v>47.046895555890003</v>
          </cell>
          <cell r="G22">
            <v>0.55439291310000005</v>
          </cell>
          <cell r="H22">
            <v>0.44058625872999996</v>
          </cell>
          <cell r="I22">
            <v>6.1321567517861795E-4</v>
          </cell>
          <cell r="J22">
            <v>1.1865523964182368E-3</v>
          </cell>
          <cell r="K22">
            <v>2.9487332585931548E-2</v>
          </cell>
          <cell r="L22">
            <v>0.12788956584670744</v>
          </cell>
          <cell r="M22">
            <v>13348.066963998001</v>
          </cell>
          <cell r="N22">
            <v>5146.2436840419996</v>
          </cell>
          <cell r="O22">
            <v>905.73723725290006</v>
          </cell>
          <cell r="P22">
            <v>2138.8195436250699</v>
          </cell>
          <cell r="Q22">
            <v>0.55439291310000005</v>
          </cell>
          <cell r="R22">
            <v>0.44058625872999996</v>
          </cell>
          <cell r="S22">
            <v>4.1533572958188757E-5</v>
          </cell>
          <cell r="T22">
            <v>8.5613174536646022E-5</v>
          </cell>
          <cell r="U22">
            <v>6.7896844734928449E-2</v>
          </cell>
          <cell r="V22">
            <v>0.41569351574186764</v>
          </cell>
          <cell r="W22">
            <v>17330.433116442</v>
          </cell>
          <cell r="X22">
            <v>6673.7193448389999</v>
          </cell>
          <cell r="Y22">
            <v>1599.0159813433002</v>
          </cell>
          <cell r="Z22">
            <v>4070.7794695830698</v>
          </cell>
          <cell r="AA22">
            <v>0.55439291310000005</v>
          </cell>
          <cell r="AB22">
            <v>0.44058625872999996</v>
          </cell>
          <cell r="AC22">
            <v>3.1989559024582465E-5</v>
          </cell>
          <cell r="AD22">
            <v>6.6018098149530269E-5</v>
          </cell>
          <cell r="AE22">
            <v>9.2298349585898734E-2</v>
          </cell>
          <cell r="AF22">
            <v>0.61003764849509357</v>
          </cell>
          <cell r="AG22">
            <v>5.1249809785806108E-2</v>
          </cell>
          <cell r="AH22">
            <v>0.21259984047226493</v>
          </cell>
        </row>
        <row r="23">
          <cell r="A23">
            <v>20</v>
          </cell>
          <cell r="B23" t="str">
            <v>Explotación Miquetla-Mihuapán</v>
          </cell>
          <cell r="C23">
            <v>819.72378018049994</v>
          </cell>
          <cell r="D23">
            <v>399.25808708474</v>
          </cell>
          <cell r="E23">
            <v>13.869331452560001</v>
          </cell>
          <cell r="F23">
            <v>24.223408176349999</v>
          </cell>
          <cell r="G23">
            <v>10.4845595638</v>
          </cell>
          <cell r="H23">
            <v>19.483278798600001</v>
          </cell>
          <cell r="I23">
            <v>1.2790356724177675E-2</v>
          </cell>
          <cell r="J23">
            <v>4.8798707975738008E-2</v>
          </cell>
          <cell r="K23">
            <v>2.9709874966659344E-2</v>
          </cell>
          <cell r="L23">
            <v>0.10946976000932834</v>
          </cell>
          <cell r="M23">
            <v>4478.0116325119998</v>
          </cell>
          <cell r="N23">
            <v>2024.3714227421001</v>
          </cell>
          <cell r="O23">
            <v>437.62526459169999</v>
          </cell>
          <cell r="P23">
            <v>928.95623857310011</v>
          </cell>
          <cell r="Q23">
            <v>10.4845595638</v>
          </cell>
          <cell r="R23">
            <v>19.483278798600001</v>
          </cell>
          <cell r="S23">
            <v>2.3413426369146228E-3</v>
          </cell>
          <cell r="T23">
            <v>9.6243597295050942E-3</v>
          </cell>
          <cell r="U23">
            <v>0.10006892811578671</v>
          </cell>
          <cell r="V23">
            <v>0.46851062345416689</v>
          </cell>
          <cell r="W23">
            <v>15190.721811407</v>
          </cell>
          <cell r="X23">
            <v>6795.3119777809998</v>
          </cell>
          <cell r="Y23">
            <v>1751.0369762226001</v>
          </cell>
          <cell r="Z23">
            <v>4422.0359470454005</v>
          </cell>
          <cell r="AA23">
            <v>10.4845595638</v>
          </cell>
          <cell r="AB23">
            <v>19.483278798600001</v>
          </cell>
          <cell r="AC23">
            <v>6.9019495544490493E-4</v>
          </cell>
          <cell r="AD23">
            <v>2.8671647250789272E-3</v>
          </cell>
          <cell r="AE23">
            <v>0.11596035775361513</v>
          </cell>
          <cell r="AF23">
            <v>0.6536152041829244</v>
          </cell>
          <cell r="AG23">
            <v>7.4870520015984252E-2</v>
          </cell>
          <cell r="AH23">
            <v>0.26632547404186774</v>
          </cell>
        </row>
        <row r="24">
          <cell r="A24">
            <v>21</v>
          </cell>
          <cell r="B24" t="str">
            <v>Explotación Agua Fría-Coapechaca</v>
          </cell>
          <cell r="C24">
            <v>5905.9040640550002</v>
          </cell>
          <cell r="D24">
            <v>1990.6813667441997</v>
          </cell>
          <cell r="E24">
            <v>80.224642154229997</v>
          </cell>
          <cell r="F24">
            <v>134.92863411041</v>
          </cell>
          <cell r="G24">
            <v>54.422827020900009</v>
          </cell>
          <cell r="H24">
            <v>95.673127818209991</v>
          </cell>
          <cell r="I24">
            <v>9.2149866355149077E-3</v>
          </cell>
          <cell r="J24">
            <v>4.8060492963113106E-2</v>
          </cell>
          <cell r="K24">
            <v>2.2798790450158601E-2</v>
          </cell>
          <cell r="L24">
            <v>0.11584061908700834</v>
          </cell>
          <cell r="M24">
            <v>12361.754084585002</v>
          </cell>
          <cell r="N24">
            <v>4109.0075234668002</v>
          </cell>
          <cell r="O24">
            <v>611.49363266809996</v>
          </cell>
          <cell r="P24">
            <v>1398.17310001494</v>
          </cell>
          <cell r="Q24">
            <v>54.422827020900009</v>
          </cell>
          <cell r="R24">
            <v>95.673127818209991</v>
          </cell>
          <cell r="S24">
            <v>4.4025165561871835E-3</v>
          </cell>
          <cell r="T24">
            <v>2.3283755814954035E-2</v>
          </cell>
          <cell r="U24">
            <v>5.3869091322516438E-2</v>
          </cell>
          <cell r="V24">
            <v>0.36355402595436981</v>
          </cell>
          <cell r="W24">
            <v>13637.366869703998</v>
          </cell>
          <cell r="X24">
            <v>4571.8835026372999</v>
          </cell>
          <cell r="Y24">
            <v>767.32515442429997</v>
          </cell>
          <cell r="Z24">
            <v>1828.8183132280399</v>
          </cell>
          <cell r="AA24">
            <v>54.422827020900009</v>
          </cell>
          <cell r="AB24">
            <v>95.673127818209991</v>
          </cell>
          <cell r="AC24">
            <v>3.9907137162821862E-3</v>
          </cell>
          <cell r="AD24">
            <v>2.0926414192973367E-2</v>
          </cell>
          <cell r="AE24">
            <v>6.0257085498722544E-2</v>
          </cell>
          <cell r="AF24">
            <v>0.42094061231789986</v>
          </cell>
          <cell r="AG24">
            <v>6.1940977128457857E-2</v>
          </cell>
          <cell r="AH24">
            <v>0.30024820367749278</v>
          </cell>
        </row>
        <row r="25">
          <cell r="A25">
            <v>22</v>
          </cell>
          <cell r="B25" t="str">
            <v>Explotación Tajín-Corralillo</v>
          </cell>
          <cell r="C25">
            <v>3636.4271363898001</v>
          </cell>
          <cell r="D25">
            <v>1302.8188565314001</v>
          </cell>
          <cell r="E25">
            <v>50.281908569470005</v>
          </cell>
          <cell r="F25">
            <v>96.093046973650004</v>
          </cell>
          <cell r="G25">
            <v>38.053307491400005</v>
          </cell>
          <cell r="H25">
            <v>67.206455016199996</v>
          </cell>
          <cell r="I25">
            <v>1.0464476824133168E-2</v>
          </cell>
          <cell r="J25">
            <v>5.1585417787956472E-2</v>
          </cell>
          <cell r="K25">
            <v>2.4291760221701601E-2</v>
          </cell>
          <cell r="L25">
            <v>0.12534321342616689</v>
          </cell>
          <cell r="M25">
            <v>9469.1488767320006</v>
          </cell>
          <cell r="N25">
            <v>3571.0868633350001</v>
          </cell>
          <cell r="O25">
            <v>553.09802775440005</v>
          </cell>
          <cell r="P25">
            <v>1291.7873911862</v>
          </cell>
          <cell r="Q25">
            <v>38.053307491400005</v>
          </cell>
          <cell r="R25">
            <v>67.206455016199996</v>
          </cell>
          <cell r="S25">
            <v>4.0186618656832219E-3</v>
          </cell>
          <cell r="T25">
            <v>1.8819608032003065E-2</v>
          </cell>
          <cell r="U25">
            <v>6.2429194317390288E-2</v>
          </cell>
          <cell r="V25">
            <v>0.38055468774939011</v>
          </cell>
          <cell r="W25">
            <v>12230.871992118999</v>
          </cell>
          <cell r="X25">
            <v>4594.7901702529998</v>
          </cell>
          <cell r="Y25">
            <v>774.00761091039999</v>
          </cell>
          <cell r="Z25">
            <v>1907.396152259</v>
          </cell>
          <cell r="AA25">
            <v>38.053307491400005</v>
          </cell>
          <cell r="AB25">
            <v>67.206455016199996</v>
          </cell>
          <cell r="AC25">
            <v>3.1112505728062376E-3</v>
          </cell>
          <cell r="AD25">
            <v>1.4626664662795571E-2</v>
          </cell>
          <cell r="AE25">
            <v>6.6394360019878723E-2</v>
          </cell>
          <cell r="AF25">
            <v>0.42974815695805185</v>
          </cell>
          <cell r="AG25">
            <v>0.13039073770667306</v>
          </cell>
          <cell r="AH25">
            <v>0.55496394539263461</v>
          </cell>
        </row>
        <row r="26">
          <cell r="A26">
            <v>23</v>
          </cell>
          <cell r="B26" t="str">
            <v>Explotación Presidente Alemán-Furbero</v>
          </cell>
          <cell r="C26">
            <v>3903.196665083</v>
          </cell>
          <cell r="D26">
            <v>1749.6078710475899</v>
          </cell>
          <cell r="E26">
            <v>84.757193870359998</v>
          </cell>
          <cell r="F26">
            <v>131.09123330449</v>
          </cell>
          <cell r="G26">
            <v>20.11723661808</v>
          </cell>
          <cell r="H26">
            <v>50.690464777040006</v>
          </cell>
          <cell r="I26">
            <v>5.1540412498410999E-3</v>
          </cell>
          <cell r="J26">
            <v>2.8972471841183896E-2</v>
          </cell>
          <cell r="K26">
            <v>2.6868856347060311E-2</v>
          </cell>
          <cell r="L26">
            <v>0.10389853697485193</v>
          </cell>
          <cell r="M26">
            <v>15541.443400021999</v>
          </cell>
          <cell r="N26">
            <v>6089.7761961779997</v>
          </cell>
          <cell r="O26">
            <v>992.39495145401997</v>
          </cell>
          <cell r="P26">
            <v>2288.4997524049595</v>
          </cell>
          <cell r="Q26">
            <v>20.11723661808</v>
          </cell>
          <cell r="R26">
            <v>50.690464777040006</v>
          </cell>
          <cell r="S26">
            <v>1.2944252409690289E-3</v>
          </cell>
          <cell r="T26">
            <v>8.3238633316038476E-3</v>
          </cell>
          <cell r="U26">
            <v>6.514917321454626E-2</v>
          </cell>
          <cell r="V26">
            <v>0.38411760002774764</v>
          </cell>
          <cell r="W26">
            <v>24814.162340101997</v>
          </cell>
          <cell r="X26">
            <v>9291.5199669149988</v>
          </cell>
          <cell r="Y26">
            <v>1992.5241271100199</v>
          </cell>
          <cell r="Z26">
            <v>5073.4184745389603</v>
          </cell>
          <cell r="AA26">
            <v>20.11723661808</v>
          </cell>
          <cell r="AB26">
            <v>50.690464777040006</v>
          </cell>
          <cell r="AC26">
            <v>8.1071592674997021E-4</v>
          </cell>
          <cell r="AD26">
            <v>5.4555621639448965E-3</v>
          </cell>
          <cell r="AE26">
            <v>8.110857566509444E-2</v>
          </cell>
          <cell r="AF26">
            <v>0.5514823147947584</v>
          </cell>
          <cell r="AG26">
            <v>6.8577622373001176E-2</v>
          </cell>
          <cell r="AH26">
            <v>0.28306056072453001</v>
          </cell>
        </row>
        <row r="27">
          <cell r="A27">
            <v>24</v>
          </cell>
          <cell r="B27" t="str">
            <v>LERMA - MALTA - TALISMÁN</v>
          </cell>
          <cell r="C27">
            <v>0</v>
          </cell>
          <cell r="D27">
            <v>0</v>
          </cell>
          <cell r="E27">
            <v>0</v>
          </cell>
          <cell r="F27">
            <v>0</v>
          </cell>
          <cell r="G27">
            <v>0</v>
          </cell>
          <cell r="H27">
            <v>0</v>
          </cell>
          <cell r="I27">
            <v>0</v>
          </cell>
          <cell r="J27">
            <v>0</v>
          </cell>
          <cell r="K27">
            <v>0</v>
          </cell>
          <cell r="L27">
            <v>0</v>
          </cell>
          <cell r="M27">
            <v>0</v>
          </cell>
          <cell r="N27">
            <v>244.87014313829999</v>
          </cell>
          <cell r="O27">
            <v>0</v>
          </cell>
          <cell r="P27">
            <v>155.49593832099998</v>
          </cell>
          <cell r="Q27">
            <v>0</v>
          </cell>
          <cell r="R27">
            <v>0</v>
          </cell>
          <cell r="S27">
            <v>0</v>
          </cell>
          <cell r="T27">
            <v>0</v>
          </cell>
          <cell r="U27">
            <v>0</v>
          </cell>
          <cell r="V27">
            <v>0.63501387440761847</v>
          </cell>
          <cell r="W27">
            <v>0</v>
          </cell>
          <cell r="X27">
            <v>269.84340731675002</v>
          </cell>
          <cell r="Y27">
            <v>0</v>
          </cell>
          <cell r="Z27">
            <v>191.16617966839999</v>
          </cell>
          <cell r="AA27">
            <v>0</v>
          </cell>
          <cell r="AB27">
            <v>0</v>
          </cell>
          <cell r="AC27">
            <v>0</v>
          </cell>
          <cell r="AD27">
            <v>0</v>
          </cell>
          <cell r="AE27">
            <v>0</v>
          </cell>
          <cell r="AF27">
            <v>0.70843376004366709</v>
          </cell>
          <cell r="AG27">
            <v>0</v>
          </cell>
          <cell r="AH27">
            <v>0.61309883710570812</v>
          </cell>
        </row>
        <row r="28">
          <cell r="A28">
            <v>25</v>
          </cell>
          <cell r="B28" t="str">
            <v>POZA RICA</v>
          </cell>
          <cell r="C28">
            <v>13183.866279857179</v>
          </cell>
          <cell r="D28">
            <v>13312.923879970496</v>
          </cell>
          <cell r="E28">
            <v>106.77928863334262</v>
          </cell>
          <cell r="F28">
            <v>152.3203428821945</v>
          </cell>
          <cell r="G28">
            <v>3819.5249682643325</v>
          </cell>
          <cell r="H28">
            <v>3784.4236256243908</v>
          </cell>
          <cell r="I28">
            <v>0.28971205314028031</v>
          </cell>
          <cell r="J28">
            <v>0.28426690182748776</v>
          </cell>
          <cell r="K28">
            <v>0.29781129249592247</v>
          </cell>
          <cell r="L28">
            <v>0.29570844121098583</v>
          </cell>
          <cell r="M28">
            <v>13213.002360613173</v>
          </cell>
          <cell r="N28">
            <v>13398.389470112734</v>
          </cell>
          <cell r="O28">
            <v>298.68125235576525</v>
          </cell>
          <cell r="P28">
            <v>329.46947076905695</v>
          </cell>
          <cell r="Q28">
            <v>3819.5249682643325</v>
          </cell>
          <cell r="R28">
            <v>3784.4236256243908</v>
          </cell>
          <cell r="S28">
            <v>0.28907320713496648</v>
          </cell>
          <cell r="T28">
            <v>0.28245362131517054</v>
          </cell>
          <cell r="U28">
            <v>0.31167830809567687</v>
          </cell>
          <cell r="V28">
            <v>0.30704385072326412</v>
          </cell>
          <cell r="W28">
            <v>13258.889572986849</v>
          </cell>
          <cell r="X28">
            <v>23488.334573466553</v>
          </cell>
          <cell r="Y28">
            <v>409.31785897321635</v>
          </cell>
          <cell r="Z28">
            <v>476.47997401910641</v>
          </cell>
          <cell r="AA28">
            <v>3819.5249682643325</v>
          </cell>
          <cell r="AB28">
            <v>3784.4236256243908</v>
          </cell>
          <cell r="AC28">
            <v>0.28807276410583321</v>
          </cell>
          <cell r="AD28">
            <v>0.16111928301206338</v>
          </cell>
          <cell r="AE28">
            <v>0.31894396615635368</v>
          </cell>
          <cell r="AF28">
            <v>0.18140509648805836</v>
          </cell>
          <cell r="AG28">
            <v>0.3016511205769109</v>
          </cell>
          <cell r="AH28">
            <v>0.29763828216219457</v>
          </cell>
        </row>
        <row r="29">
          <cell r="A29">
            <v>26</v>
          </cell>
          <cell r="B29" t="str">
            <v>REINGENIERIA DEL SISTEMA DE RECUPERACION SECUNDARIA DEL CAMPO TAMAULIPAS-CONSTITUCIONES</v>
          </cell>
          <cell r="C29">
            <v>12363.428157557799</v>
          </cell>
          <cell r="D29">
            <v>26675.167374035023</v>
          </cell>
          <cell r="E29">
            <v>50.923889533242011</v>
          </cell>
          <cell r="F29">
            <v>36.697480864206049</v>
          </cell>
          <cell r="G29">
            <v>1287.7688426898908</v>
          </cell>
          <cell r="H29">
            <v>2903.5519864809207</v>
          </cell>
          <cell r="I29">
            <v>0.10415952810812218</v>
          </cell>
          <cell r="J29">
            <v>0.10884850114594481</v>
          </cell>
          <cell r="K29">
            <v>0.10827844147780211</v>
          </cell>
          <cell r="L29">
            <v>0.11022421813207051</v>
          </cell>
          <cell r="M29">
            <v>12417.6796074907</v>
          </cell>
          <cell r="N29">
            <v>26694.919111279105</v>
          </cell>
          <cell r="O29">
            <v>114.23512126897799</v>
          </cell>
          <cell r="P29">
            <v>50.175505341587744</v>
          </cell>
          <cell r="Q29">
            <v>1287.7688426898908</v>
          </cell>
          <cell r="R29">
            <v>2903.5519864809207</v>
          </cell>
          <cell r="S29">
            <v>0.10370446680820077</v>
          </cell>
          <cell r="T29">
            <v>0.10876796346066153</v>
          </cell>
          <cell r="U29">
            <v>0.11290386032452793</v>
          </cell>
          <cell r="V29">
            <v>0.11064755354791478</v>
          </cell>
          <cell r="W29">
            <v>12417.6796074907</v>
          </cell>
          <cell r="X29">
            <v>26694.919111279105</v>
          </cell>
          <cell r="Y29">
            <v>114.23512126897799</v>
          </cell>
          <cell r="Z29">
            <v>50.175505341587744</v>
          </cell>
          <cell r="AA29">
            <v>1287.7688426898908</v>
          </cell>
          <cell r="AB29">
            <v>2903.5519864809207</v>
          </cell>
          <cell r="AC29">
            <v>0.10370446680820077</v>
          </cell>
          <cell r="AD29">
            <v>0.10876796346066153</v>
          </cell>
          <cell r="AE29">
            <v>0.11290386032452793</v>
          </cell>
          <cell r="AF29">
            <v>0.11064755354791478</v>
          </cell>
          <cell r="AG29">
            <v>0.11206618198221484</v>
          </cell>
          <cell r="AH29">
            <v>0.11045054656993275</v>
          </cell>
        </row>
        <row r="30">
          <cell r="A30">
            <v>27</v>
          </cell>
          <cell r="B30" t="str">
            <v>BURGOS</v>
          </cell>
          <cell r="C30">
            <v>129.9963008835002</v>
          </cell>
          <cell r="D30">
            <v>17385.822921439558</v>
          </cell>
          <cell r="E30">
            <v>4.0865747080830531E-5</v>
          </cell>
          <cell r="F30">
            <v>1914.6261983056077</v>
          </cell>
          <cell r="G30">
            <v>33.312831937470001</v>
          </cell>
          <cell r="H30">
            <v>11003.550062786919</v>
          </cell>
          <cell r="I30">
            <v>0.25625984517301165</v>
          </cell>
          <cell r="J30">
            <v>0.63290360844626714</v>
          </cell>
          <cell r="K30">
            <v>0.25626015953385733</v>
          </cell>
          <cell r="L30">
            <v>0.74302932449417203</v>
          </cell>
          <cell r="M30">
            <v>138.58789775187319</v>
          </cell>
          <cell r="N30">
            <v>19823.849220417524</v>
          </cell>
          <cell r="O30">
            <v>4.0865747080830531E-5</v>
          </cell>
          <cell r="P30">
            <v>2917.3577485304563</v>
          </cell>
          <cell r="Q30">
            <v>33.312831937470001</v>
          </cell>
          <cell r="R30">
            <v>11003.550062786919</v>
          </cell>
          <cell r="S30">
            <v>0.24037331165173648</v>
          </cell>
          <cell r="T30">
            <v>0.55506627095679484</v>
          </cell>
          <cell r="U30">
            <v>0.24037360652414411</v>
          </cell>
          <cell r="V30">
            <v>0.70223031140589842</v>
          </cell>
          <cell r="W30">
            <v>142.25039693891321</v>
          </cell>
          <cell r="X30">
            <v>22665.212889678609</v>
          </cell>
          <cell r="Y30">
            <v>4.0865747080830531E-5</v>
          </cell>
          <cell r="Z30">
            <v>4260.8632696729301</v>
          </cell>
          <cell r="AA30">
            <v>33.312831937470001</v>
          </cell>
          <cell r="AB30">
            <v>11003.550062786919</v>
          </cell>
          <cell r="AC30">
            <v>0.23418445680524588</v>
          </cell>
          <cell r="AD30">
            <v>0.48548187552201494</v>
          </cell>
          <cell r="AE30">
            <v>0.23418474408561879</v>
          </cell>
          <cell r="AF30">
            <v>0.67347319465995525</v>
          </cell>
          <cell r="AG30">
            <v>0.24037331165173648</v>
          </cell>
          <cell r="AH30">
            <v>0.76975767385631511</v>
          </cell>
        </row>
        <row r="31">
          <cell r="A31">
            <v>28</v>
          </cell>
          <cell r="B31" t="str">
            <v>CUENCA DE VERACRUZ</v>
          </cell>
          <cell r="C31">
            <v>745.54021326587122</v>
          </cell>
          <cell r="D31">
            <v>5514.1746380088007</v>
          </cell>
          <cell r="E31">
            <v>9.0644072211862099</v>
          </cell>
          <cell r="F31">
            <v>900.98607257251501</v>
          </cell>
          <cell r="G31">
            <v>77.500675501364</v>
          </cell>
          <cell r="H31">
            <v>2644.3175984502632</v>
          </cell>
          <cell r="I31">
            <v>0.1039523745632297</v>
          </cell>
          <cell r="J31">
            <v>0.4795491205924412</v>
          </cell>
          <cell r="K31">
            <v>0.11611054800565099</v>
          </cell>
          <cell r="L31">
            <v>0.6429436685928045</v>
          </cell>
          <cell r="M31">
            <v>745.54021326587122</v>
          </cell>
          <cell r="N31">
            <v>5514.1746380088007</v>
          </cell>
          <cell r="O31">
            <v>14.542038516175209</v>
          </cell>
          <cell r="P31">
            <v>957.91332436560879</v>
          </cell>
          <cell r="Q31">
            <v>77.500675501364</v>
          </cell>
          <cell r="R31">
            <v>2644.3175984502632</v>
          </cell>
          <cell r="S31">
            <v>0.1039523745632297</v>
          </cell>
          <cell r="T31">
            <v>0.4795491205924412</v>
          </cell>
          <cell r="U31">
            <v>0.12345774564505664</v>
          </cell>
          <cell r="V31">
            <v>0.65326747143370445</v>
          </cell>
          <cell r="W31">
            <v>745.54021326587122</v>
          </cell>
          <cell r="X31">
            <v>5631.1278339774653</v>
          </cell>
          <cell r="Y31">
            <v>18.498397580945205</v>
          </cell>
          <cell r="Z31">
            <v>1080.7844959971198</v>
          </cell>
          <cell r="AA31">
            <v>77.500675501364</v>
          </cell>
          <cell r="AB31">
            <v>2644.3175984502632</v>
          </cell>
          <cell r="AC31">
            <v>0.1039523745632297</v>
          </cell>
          <cell r="AD31">
            <v>0.46958933918971041</v>
          </cell>
          <cell r="AE31">
            <v>0.12876444673826662</v>
          </cell>
          <cell r="AF31">
            <v>0.66151971759025252</v>
          </cell>
          <cell r="AG31">
            <v>0.12393569636788065</v>
          </cell>
          <cell r="AH31">
            <v>0.66264578805028973</v>
          </cell>
        </row>
        <row r="32">
          <cell r="A32">
            <v>29</v>
          </cell>
          <cell r="B32" t="str">
            <v>EVALUACIÓN DEL POTENCIAL PEG LANKAHUASA</v>
          </cell>
          <cell r="C32">
            <v>0</v>
          </cell>
          <cell r="D32">
            <v>513.06391588642998</v>
          </cell>
          <cell r="E32">
            <v>0</v>
          </cell>
          <cell r="F32">
            <v>33.438649017632997</v>
          </cell>
          <cell r="G32">
            <v>0</v>
          </cell>
          <cell r="H32">
            <v>93.146090235000003</v>
          </cell>
          <cell r="I32">
            <v>0</v>
          </cell>
          <cell r="J32">
            <v>0.18154870641033055</v>
          </cell>
          <cell r="K32">
            <v>0</v>
          </cell>
          <cell r="L32">
            <v>0.24672313786466588</v>
          </cell>
          <cell r="M32">
            <v>0</v>
          </cell>
          <cell r="N32">
            <v>1065.54841102668</v>
          </cell>
          <cell r="O32">
            <v>0</v>
          </cell>
          <cell r="P32">
            <v>255.184615270405</v>
          </cell>
          <cell r="Q32">
            <v>0</v>
          </cell>
          <cell r="R32">
            <v>93.146090235000003</v>
          </cell>
          <cell r="S32">
            <v>0</v>
          </cell>
          <cell r="T32">
            <v>8.7416103549205842E-2</v>
          </cell>
          <cell r="U32">
            <v>0</v>
          </cell>
          <cell r="V32">
            <v>0.32690274970217498</v>
          </cell>
          <cell r="W32">
            <v>0</v>
          </cell>
          <cell r="X32">
            <v>1181.0516362926801</v>
          </cell>
          <cell r="Y32">
            <v>0</v>
          </cell>
          <cell r="Z32">
            <v>329.682999317895</v>
          </cell>
          <cell r="AA32">
            <v>0</v>
          </cell>
          <cell r="AB32">
            <v>93.146090235000003</v>
          </cell>
          <cell r="AC32">
            <v>0</v>
          </cell>
          <cell r="AD32">
            <v>7.8867076910697567E-2</v>
          </cell>
          <cell r="AE32">
            <v>0</v>
          </cell>
          <cell r="AF32">
            <v>0.35801067164188949</v>
          </cell>
          <cell r="AG32">
            <v>0</v>
          </cell>
          <cell r="AH32">
            <v>0.34780868367858742</v>
          </cell>
        </row>
        <row r="33">
          <cell r="A33">
            <v>30</v>
          </cell>
          <cell r="B33" t="str">
            <v>BELLOTA - CHINCHORRO</v>
          </cell>
          <cell r="C33">
            <v>2118.504941003268</v>
          </cell>
          <cell r="D33">
            <v>4249.2745234185368</v>
          </cell>
          <cell r="E33">
            <v>192.67646900574957</v>
          </cell>
          <cell r="F33">
            <v>453.94193108392017</v>
          </cell>
          <cell r="G33">
            <v>623.9035815156999</v>
          </cell>
          <cell r="H33">
            <v>1007.0627629268</v>
          </cell>
          <cell r="I33">
            <v>0.29450182977634959</v>
          </cell>
          <cell r="J33">
            <v>0.23699639959166938</v>
          </cell>
          <cell r="K33">
            <v>0.3854510955894862</v>
          </cell>
          <cell r="L33">
            <v>0.34382450132578007</v>
          </cell>
          <cell r="M33">
            <v>2471.799916756795</v>
          </cell>
          <cell r="N33">
            <v>4843.5408520369047</v>
          </cell>
          <cell r="O33">
            <v>289.88260670639971</v>
          </cell>
          <cell r="P33">
            <v>656.93092484593012</v>
          </cell>
          <cell r="Q33">
            <v>623.9035815156999</v>
          </cell>
          <cell r="R33">
            <v>1007.0627629268</v>
          </cell>
          <cell r="S33">
            <v>0.25240861013310201</v>
          </cell>
          <cell r="T33">
            <v>0.20791870940931353</v>
          </cell>
          <cell r="U33">
            <v>0.36968452908642468</v>
          </cell>
          <cell r="V33">
            <v>0.3435490147818106</v>
          </cell>
          <cell r="W33">
            <v>2692.739889888715</v>
          </cell>
          <cell r="X33">
            <v>5188.2384569556953</v>
          </cell>
          <cell r="Y33">
            <v>327.9827640894996</v>
          </cell>
          <cell r="Z33">
            <v>702.27289812533013</v>
          </cell>
          <cell r="AA33">
            <v>623.9035815156999</v>
          </cell>
          <cell r="AB33">
            <v>1007.0627629268</v>
          </cell>
          <cell r="AC33">
            <v>0.23169842132114901</v>
          </cell>
          <cell r="AD33">
            <v>0.1941049493545666</v>
          </cell>
          <cell r="AE33">
            <v>0.35350103780151559</v>
          </cell>
          <cell r="AF33">
            <v>0.32946358869848813</v>
          </cell>
          <cell r="AG33">
            <v>0.33924253975052032</v>
          </cell>
          <cell r="AH33">
            <v>0.30975371298785709</v>
          </cell>
        </row>
        <row r="34">
          <cell r="A34">
            <v>31</v>
          </cell>
          <cell r="B34" t="str">
            <v>CACTUS - SITIO GRANDE</v>
          </cell>
          <cell r="C34">
            <v>4500.7047657214935</v>
          </cell>
          <cell r="D34">
            <v>8921.6833153885054</v>
          </cell>
          <cell r="E34">
            <v>53.273831889319482</v>
          </cell>
          <cell r="F34">
            <v>263.89607175250001</v>
          </cell>
          <cell r="G34">
            <v>951.88370383199981</v>
          </cell>
          <cell r="H34">
            <v>1710.4821369022002</v>
          </cell>
          <cell r="I34">
            <v>0.2114965885080459</v>
          </cell>
          <cell r="J34">
            <v>0.19172190677872264</v>
          </cell>
          <cell r="K34">
            <v>0.22333336400486731</v>
          </cell>
          <cell r="L34">
            <v>0.22130108622542199</v>
          </cell>
          <cell r="M34">
            <v>4682.3140762070298</v>
          </cell>
          <cell r="N34">
            <v>9530.6292331162367</v>
          </cell>
          <cell r="O34">
            <v>83.182730836129977</v>
          </cell>
          <cell r="P34">
            <v>419.95248247960006</v>
          </cell>
          <cell r="Q34">
            <v>951.88370383199981</v>
          </cell>
          <cell r="R34">
            <v>1710.4821369022002</v>
          </cell>
          <cell r="S34">
            <v>0.20329343319128343</v>
          </cell>
          <cell r="T34">
            <v>0.17947210987484008</v>
          </cell>
          <cell r="U34">
            <v>0.22105873673185955</v>
          </cell>
          <cell r="V34">
            <v>0.22353556803774752</v>
          </cell>
          <cell r="W34">
            <v>4755.9391066570834</v>
          </cell>
          <cell r="X34">
            <v>9642.9084758578774</v>
          </cell>
          <cell r="Y34">
            <v>188.86058492486771</v>
          </cell>
          <cell r="Z34">
            <v>646.20124825110929</v>
          </cell>
          <cell r="AA34">
            <v>951.88370383199981</v>
          </cell>
          <cell r="AB34">
            <v>1710.4821369022002</v>
          </cell>
          <cell r="AC34">
            <v>0.20014631863128968</v>
          </cell>
          <cell r="AD34">
            <v>0.17738238843442178</v>
          </cell>
          <cell r="AE34">
            <v>0.23985679025202841</v>
          </cell>
          <cell r="AF34">
            <v>0.2443954944769553</v>
          </cell>
          <cell r="AG34">
            <v>0.21909177110626643</v>
          </cell>
          <cell r="AH34">
            <v>0.2025740262976248</v>
          </cell>
        </row>
        <row r="35">
          <cell r="A35">
            <v>32</v>
          </cell>
          <cell r="B35" t="str">
            <v>CÁRDENAS</v>
          </cell>
          <cell r="C35">
            <v>1318.6190810986</v>
          </cell>
          <cell r="D35">
            <v>2466.7721929539998</v>
          </cell>
          <cell r="E35">
            <v>55.373995035210001</v>
          </cell>
          <cell r="F35">
            <v>163.95089875880001</v>
          </cell>
          <cell r="G35">
            <v>441.45300445240002</v>
          </cell>
          <cell r="H35">
            <v>877.70355586480002</v>
          </cell>
          <cell r="I35">
            <v>0.33478432913666467</v>
          </cell>
          <cell r="J35">
            <v>0.35581054398612127</v>
          </cell>
          <cell r="K35">
            <v>0.37677825735213949</v>
          </cell>
          <cell r="L35">
            <v>0.42227428118370425</v>
          </cell>
          <cell r="M35">
            <v>1318.6190810986</v>
          </cell>
          <cell r="N35">
            <v>2466.7721929539998</v>
          </cell>
          <cell r="O35">
            <v>55.373995035210001</v>
          </cell>
          <cell r="P35">
            <v>163.95089875880001</v>
          </cell>
          <cell r="Q35">
            <v>441.45300445240002</v>
          </cell>
          <cell r="R35">
            <v>877.70355586480002</v>
          </cell>
          <cell r="S35">
            <v>0.33478432913666467</v>
          </cell>
          <cell r="T35">
            <v>0.35581054398612127</v>
          </cell>
          <cell r="U35">
            <v>0.37677825735213949</v>
          </cell>
          <cell r="V35">
            <v>0.42227428118370425</v>
          </cell>
          <cell r="W35">
            <v>1318.6190810986</v>
          </cell>
          <cell r="X35">
            <v>2466.7721929539998</v>
          </cell>
          <cell r="Y35">
            <v>55.373995035210001</v>
          </cell>
          <cell r="Z35">
            <v>163.95089875880001</v>
          </cell>
          <cell r="AA35">
            <v>441.45300445240002</v>
          </cell>
          <cell r="AB35">
            <v>877.70355586480002</v>
          </cell>
          <cell r="AC35">
            <v>0.33478432913666467</v>
          </cell>
          <cell r="AD35">
            <v>0.35581054398612127</v>
          </cell>
          <cell r="AE35">
            <v>0.37677825735213949</v>
          </cell>
          <cell r="AF35">
            <v>0.42227428118370425</v>
          </cell>
          <cell r="AG35">
            <v>0.3725491550168662</v>
          </cell>
          <cell r="AH35">
            <v>0.39640655049456153</v>
          </cell>
        </row>
        <row r="36">
          <cell r="A36">
            <v>33</v>
          </cell>
          <cell r="B36" t="str">
            <v>CARMITO - ARTESA</v>
          </cell>
          <cell r="C36">
            <v>1229.4651106351819</v>
          </cell>
          <cell r="D36">
            <v>7548.0149362105303</v>
          </cell>
          <cell r="E36">
            <v>7.9126635396364149</v>
          </cell>
          <cell r="F36">
            <v>182.33178325396503</v>
          </cell>
          <cell r="G36">
            <v>401.01673391392001</v>
          </cell>
          <cell r="H36">
            <v>3759.6709057552116</v>
          </cell>
          <cell r="I36">
            <v>0.32617170706596271</v>
          </cell>
          <cell r="J36">
            <v>0.49810061817958573</v>
          </cell>
          <cell r="K36">
            <v>0.33260756561224425</v>
          </cell>
          <cell r="L36">
            <v>0.52225687446615643</v>
          </cell>
          <cell r="M36">
            <v>1323.434184240019</v>
          </cell>
          <cell r="N36">
            <v>7835.9688553450496</v>
          </cell>
          <cell r="O36">
            <v>17.351512808780033</v>
          </cell>
          <cell r="P36">
            <v>277.06514799355818</v>
          </cell>
          <cell r="Q36">
            <v>401.01673391392001</v>
          </cell>
          <cell r="R36">
            <v>3759.6709057552116</v>
          </cell>
          <cell r="S36">
            <v>0.30301222281348544</v>
          </cell>
          <cell r="T36">
            <v>0.47979656059897113</v>
          </cell>
          <cell r="U36">
            <v>0.31612319804399469</v>
          </cell>
          <cell r="V36">
            <v>0.51515468326488334</v>
          </cell>
          <cell r="W36">
            <v>1323.434184240019</v>
          </cell>
          <cell r="X36">
            <v>7835.9688553450496</v>
          </cell>
          <cell r="Y36">
            <v>17.362384309750034</v>
          </cell>
          <cell r="Z36">
            <v>277.11000092198117</v>
          </cell>
          <cell r="AA36">
            <v>401.01673391392001</v>
          </cell>
          <cell r="AB36">
            <v>3759.6709057552116</v>
          </cell>
          <cell r="AC36">
            <v>0.30301222281348544</v>
          </cell>
          <cell r="AD36">
            <v>0.47979656059897113</v>
          </cell>
          <cell r="AE36">
            <v>0.31613141265798866</v>
          </cell>
          <cell r="AF36">
            <v>0.5151604072448086</v>
          </cell>
          <cell r="AG36">
            <v>0.31356310639068308</v>
          </cell>
          <cell r="AH36">
            <v>0.50660164416649012</v>
          </cell>
        </row>
        <row r="37">
          <cell r="A37">
            <v>34</v>
          </cell>
          <cell r="B37" t="str">
            <v>COMPLEJO ANTONIO J. BERMÚDEZ</v>
          </cell>
          <cell r="C37">
            <v>17405.004851593603</v>
          </cell>
          <cell r="D37">
            <v>17774.78481893253</v>
          </cell>
          <cell r="E37">
            <v>1288.3615413667796</v>
          </cell>
          <cell r="F37">
            <v>2432.7685762425945</v>
          </cell>
          <cell r="G37">
            <v>4571.1507166418996</v>
          </cell>
          <cell r="H37">
            <v>6188.7507416127501</v>
          </cell>
          <cell r="I37">
            <v>0.2626342684543041</v>
          </cell>
          <cell r="J37">
            <v>0.34817584598947721</v>
          </cell>
          <cell r="K37">
            <v>0.33665674373381066</v>
          </cell>
          <cell r="L37">
            <v>0.48504212037899164</v>
          </cell>
          <cell r="M37">
            <v>18094.219926353093</v>
          </cell>
          <cell r="N37">
            <v>18091.605268842566</v>
          </cell>
          <cell r="O37">
            <v>1625.8294513626556</v>
          </cell>
          <cell r="P37">
            <v>2889.2510414848489</v>
          </cell>
          <cell r="Q37">
            <v>4571.1507166418996</v>
          </cell>
          <cell r="R37">
            <v>6188.7507416127501</v>
          </cell>
          <cell r="S37">
            <v>0.2526304386288743</v>
          </cell>
          <cell r="T37">
            <v>0.3420785856007505</v>
          </cell>
          <cell r="U37">
            <v>0.3424839641182344</v>
          </cell>
          <cell r="V37">
            <v>0.50177978394939726</v>
          </cell>
          <cell r="W37">
            <v>18877.894137563359</v>
          </cell>
          <cell r="X37">
            <v>18211.058514393477</v>
          </cell>
          <cell r="Y37">
            <v>1847.7902571137611</v>
          </cell>
          <cell r="Z37">
            <v>3020.3517378731058</v>
          </cell>
          <cell r="AA37">
            <v>4571.1507166418996</v>
          </cell>
          <cell r="AB37">
            <v>6188.7507416127501</v>
          </cell>
          <cell r="AC37">
            <v>0.24214304219167082</v>
          </cell>
          <cell r="AD37">
            <v>0.33983476230782228</v>
          </cell>
          <cell r="AE37">
            <v>0.3400242064597242</v>
          </cell>
          <cell r="AF37">
            <v>0.5056873806762664</v>
          </cell>
          <cell r="AG37">
            <v>0.28965124431856243</v>
          </cell>
          <cell r="AH37">
            <v>0.39804117073097384</v>
          </cell>
        </row>
        <row r="38">
          <cell r="A38">
            <v>35</v>
          </cell>
          <cell r="B38" t="str">
            <v>DESARROLLO DE CAMPOS PEG COSTERO TERRESTRE</v>
          </cell>
          <cell r="C38">
            <v>70.196780631509995</v>
          </cell>
          <cell r="D38">
            <v>391.06841577450001</v>
          </cell>
          <cell r="E38">
            <v>32.849709826000002</v>
          </cell>
          <cell r="F38">
            <v>237.05193083</v>
          </cell>
          <cell r="G38">
            <v>10.839022447999998</v>
          </cell>
          <cell r="H38">
            <v>80.045678873</v>
          </cell>
          <cell r="I38">
            <v>0.15440911036787017</v>
          </cell>
          <cell r="J38">
            <v>0.20468459135077882</v>
          </cell>
          <cell r="K38">
            <v>0.62237515568326451</v>
          </cell>
          <cell r="L38">
            <v>0.81084944964168759</v>
          </cell>
          <cell r="M38">
            <v>143.27640788162199</v>
          </cell>
          <cell r="N38">
            <v>882.37043756568005</v>
          </cell>
          <cell r="O38">
            <v>58.207730401230002</v>
          </cell>
          <cell r="P38">
            <v>462.38043319863999</v>
          </cell>
          <cell r="Q38">
            <v>10.839022447999998</v>
          </cell>
          <cell r="R38">
            <v>80.045678873</v>
          </cell>
          <cell r="S38">
            <v>7.5651132019972395E-2</v>
          </cell>
          <cell r="T38">
            <v>9.0716637213995199E-2</v>
          </cell>
          <cell r="U38">
            <v>0.48191292530364033</v>
          </cell>
          <cell r="V38">
            <v>0.61473740390499421</v>
          </cell>
          <cell r="W38">
            <v>173.41516522977201</v>
          </cell>
          <cell r="X38">
            <v>1137.7836354313799</v>
          </cell>
          <cell r="Y38">
            <v>73.260772314449994</v>
          </cell>
          <cell r="Z38">
            <v>627.42594833973999</v>
          </cell>
          <cell r="AA38">
            <v>10.839022447999998</v>
          </cell>
          <cell r="AB38">
            <v>80.045678873</v>
          </cell>
          <cell r="AC38">
            <v>6.2503313557603135E-2</v>
          </cell>
          <cell r="AD38">
            <v>7.035228525030722E-2</v>
          </cell>
          <cell r="AE38">
            <v>0.48496216954854698</v>
          </cell>
          <cell r="AF38">
            <v>0.62179803363449571</v>
          </cell>
          <cell r="AG38">
            <v>0.4500890509572284</v>
          </cell>
          <cell r="AH38">
            <v>0.67463454523167887</v>
          </cell>
        </row>
        <row r="39">
          <cell r="A39">
            <v>36</v>
          </cell>
          <cell r="B39" t="str">
            <v>DELTA DEL GRIJALVA</v>
          </cell>
          <cell r="C39">
            <v>2045.0400704648198</v>
          </cell>
          <cell r="D39">
            <v>6373.8831012520996</v>
          </cell>
          <cell r="E39">
            <v>154.54865041569016</v>
          </cell>
          <cell r="F39">
            <v>565.10713084740007</v>
          </cell>
          <cell r="G39">
            <v>529.64709550990005</v>
          </cell>
          <cell r="H39">
            <v>1893.3085997049998</v>
          </cell>
          <cell r="I39">
            <v>0.25899105995977667</v>
          </cell>
          <cell r="J39">
            <v>0.2970416259019677</v>
          </cell>
          <cell r="K39">
            <v>0.33456349135011254</v>
          </cell>
          <cell r="L39">
            <v>0.38570141489878651</v>
          </cell>
          <cell r="M39">
            <v>2354.130810522166</v>
          </cell>
          <cell r="N39">
            <v>7157.1492662468399</v>
          </cell>
          <cell r="O39">
            <v>234.80992599320015</v>
          </cell>
          <cell r="P39">
            <v>802.16813189887</v>
          </cell>
          <cell r="Q39">
            <v>529.64709550990005</v>
          </cell>
          <cell r="R39">
            <v>1893.3085997049998</v>
          </cell>
          <cell r="S39">
            <v>0.22498626378048206</v>
          </cell>
          <cell r="T39">
            <v>0.26453389880155981</v>
          </cell>
          <cell r="U39">
            <v>0.32473005241944786</v>
          </cell>
          <cell r="V39">
            <v>0.37661317814283329</v>
          </cell>
          <cell r="W39">
            <v>2565.3665604565663</v>
          </cell>
          <cell r="X39">
            <v>7839.3676091790403</v>
          </cell>
          <cell r="Y39">
            <v>321.10239272152023</v>
          </cell>
          <cell r="Z39">
            <v>1084.6058102873701</v>
          </cell>
          <cell r="AA39">
            <v>529.64709550990005</v>
          </cell>
          <cell r="AB39">
            <v>1893.3085997049998</v>
          </cell>
          <cell r="AC39">
            <v>0.20646059072962933</v>
          </cell>
          <cell r="AD39">
            <v>0.24151292477828734</v>
          </cell>
          <cell r="AE39">
            <v>0.33162882113814168</v>
          </cell>
          <cell r="AF39">
            <v>0.37986666252333395</v>
          </cell>
          <cell r="AG39">
            <v>0.34536623533233551</v>
          </cell>
          <cell r="AH39">
            <v>0.39627351536183308</v>
          </cell>
        </row>
        <row r="40">
          <cell r="A40">
            <v>37</v>
          </cell>
          <cell r="B40" t="str">
            <v>EL GOLPE - PUERTO CEIBA</v>
          </cell>
          <cell r="C40">
            <v>2601.8624357387498</v>
          </cell>
          <cell r="D40">
            <v>1718.8524333170631</v>
          </cell>
          <cell r="E40">
            <v>117.53506270548851</v>
          </cell>
          <cell r="F40">
            <v>83.528334429827851</v>
          </cell>
          <cell r="G40">
            <v>432.81640473519997</v>
          </cell>
          <cell r="H40">
            <v>359.29123358956008</v>
          </cell>
          <cell r="I40">
            <v>0.16634868884307863</v>
          </cell>
          <cell r="J40">
            <v>0.20902971460801631</v>
          </cell>
          <cell r="K40">
            <v>0.21152212349167743</v>
          </cell>
          <cell r="L40">
            <v>0.25762512210825983</v>
          </cell>
          <cell r="M40">
            <v>3218.2850764297</v>
          </cell>
          <cell r="N40">
            <v>2115.4788861439743</v>
          </cell>
          <cell r="O40">
            <v>190.2218847854455</v>
          </cell>
          <cell r="P40">
            <v>125.0285762326198</v>
          </cell>
          <cell r="Q40">
            <v>432.81640473519997</v>
          </cell>
          <cell r="R40">
            <v>359.29123358956008</v>
          </cell>
          <cell r="S40">
            <v>0.1344866580978456</v>
          </cell>
          <cell r="T40">
            <v>0.16983919619470389</v>
          </cell>
          <cell r="U40">
            <v>0.1935932568819638</v>
          </cell>
          <cell r="V40">
            <v>0.22894098021700524</v>
          </cell>
          <cell r="W40">
            <v>3238.7265200921802</v>
          </cell>
          <cell r="X40">
            <v>2127.3420994446292</v>
          </cell>
          <cell r="Y40">
            <v>194.84494628872349</v>
          </cell>
          <cell r="Z40">
            <v>127.82609432943981</v>
          </cell>
          <cell r="AA40">
            <v>432.81640473519997</v>
          </cell>
          <cell r="AB40">
            <v>359.29123358956008</v>
          </cell>
          <cell r="AC40">
            <v>0.13363783636874693</v>
          </cell>
          <cell r="AD40">
            <v>0.16889208072521941</v>
          </cell>
          <cell r="AE40">
            <v>0.19379881170271179</v>
          </cell>
          <cell r="AF40">
            <v>0.22897931087161219</v>
          </cell>
          <cell r="AG40">
            <v>0.16048291325023703</v>
          </cell>
          <cell r="AH40">
            <v>0.19945691557275294</v>
          </cell>
        </row>
        <row r="41">
          <cell r="A41">
            <v>38</v>
          </cell>
          <cell r="B41" t="str">
            <v>JUJO - TECOMINOACÁN</v>
          </cell>
          <cell r="C41">
            <v>4716.420876245591</v>
          </cell>
          <cell r="D41">
            <v>6727.22958165412</v>
          </cell>
          <cell r="E41">
            <v>558.78602238610995</v>
          </cell>
          <cell r="F41">
            <v>1295.4072684109899</v>
          </cell>
          <cell r="G41">
            <v>1415.9246989652002</v>
          </cell>
          <cell r="H41">
            <v>2217.1682574138003</v>
          </cell>
          <cell r="I41">
            <v>0.30021169359514788</v>
          </cell>
          <cell r="J41">
            <v>0.32958117907262408</v>
          </cell>
          <cell r="K41">
            <v>0.41868840232155818</v>
          </cell>
          <cell r="L41">
            <v>0.52214295397379662</v>
          </cell>
          <cell r="M41">
            <v>4849.5246049590223</v>
          </cell>
          <cell r="N41">
            <v>6978.7236193290364</v>
          </cell>
          <cell r="O41">
            <v>582.65355178973834</v>
          </cell>
          <cell r="P41">
            <v>1344.2089533275559</v>
          </cell>
          <cell r="Q41">
            <v>1415.9246989652002</v>
          </cell>
          <cell r="R41">
            <v>2217.1682574138003</v>
          </cell>
          <cell r="S41">
            <v>0.29197185586341912</v>
          </cell>
          <cell r="T41">
            <v>0.31770397831386937</v>
          </cell>
          <cell r="U41">
            <v>0.41211838552406438</v>
          </cell>
          <cell r="V41">
            <v>0.51031927971432711</v>
          </cell>
          <cell r="W41">
            <v>4849.5246049590223</v>
          </cell>
          <cell r="X41">
            <v>6978.7236193290364</v>
          </cell>
          <cell r="Y41">
            <v>582.65355178973834</v>
          </cell>
          <cell r="Z41">
            <v>1344.2089533275559</v>
          </cell>
          <cell r="AA41">
            <v>1415.9246989652002</v>
          </cell>
          <cell r="AB41">
            <v>2217.1682574138003</v>
          </cell>
          <cell r="AC41">
            <v>0.29197185586341912</v>
          </cell>
          <cell r="AD41">
            <v>0.31770397831386937</v>
          </cell>
          <cell r="AE41">
            <v>0.41211838552406438</v>
          </cell>
          <cell r="AF41">
            <v>0.51031927971432711</v>
          </cell>
          <cell r="AG41">
            <v>0.37269481984213426</v>
          </cell>
          <cell r="AH41">
            <v>0.40898094165938781</v>
          </cell>
        </row>
        <row r="42">
          <cell r="A42">
            <v>39</v>
          </cell>
          <cell r="B42" t="str">
            <v>SAN MANUEL</v>
          </cell>
          <cell r="C42">
            <v>1158.1164087767368</v>
          </cell>
          <cell r="D42">
            <v>7309.3936140428968</v>
          </cell>
          <cell r="E42">
            <v>72.125034656050033</v>
          </cell>
          <cell r="F42">
            <v>472.51939268270962</v>
          </cell>
          <cell r="G42">
            <v>344.30985430724002</v>
          </cell>
          <cell r="H42">
            <v>3841.8262453461998</v>
          </cell>
          <cell r="I42">
            <v>0.29730159394850308</v>
          </cell>
          <cell r="J42">
            <v>0.52560122606685677</v>
          </cell>
          <cell r="K42">
            <v>0.35957947388307054</v>
          </cell>
          <cell r="L42">
            <v>0.59024672439860615</v>
          </cell>
          <cell r="M42">
            <v>1164.4716032077747</v>
          </cell>
          <cell r="N42">
            <v>7394.4226283130629</v>
          </cell>
          <cell r="O42">
            <v>83.018538078600017</v>
          </cell>
          <cell r="P42">
            <v>548.27958477902007</v>
          </cell>
          <cell r="Q42">
            <v>344.30985430724002</v>
          </cell>
          <cell r="R42">
            <v>3841.8262453461998</v>
          </cell>
          <cell r="S42">
            <v>0.29567904735398293</v>
          </cell>
          <cell r="T42">
            <v>0.51955729858284561</v>
          </cell>
          <cell r="U42">
            <v>0.36697193062387851</v>
          </cell>
          <cell r="V42">
            <v>0.59370501941769083</v>
          </cell>
          <cell r="W42">
            <v>1233.0289047972178</v>
          </cell>
          <cell r="X42">
            <v>7544.4340670250722</v>
          </cell>
          <cell r="Y42">
            <v>109.01634252885002</v>
          </cell>
          <cell r="Z42">
            <v>614.18343833719007</v>
          </cell>
          <cell r="AA42">
            <v>344.30985430724002</v>
          </cell>
          <cell r="AB42">
            <v>3841.8262453461998</v>
          </cell>
          <cell r="AC42">
            <v>0.27923907782507718</v>
          </cell>
          <cell r="AD42">
            <v>0.50922656506972586</v>
          </cell>
          <cell r="AE42">
            <v>0.36765253034408257</v>
          </cell>
          <cell r="AF42">
            <v>0.5906353802148725</v>
          </cell>
          <cell r="AG42">
            <v>0.36051367259690437</v>
          </cell>
          <cell r="AH42">
            <v>0.58671645690556828</v>
          </cell>
        </row>
        <row r="43">
          <cell r="A43">
            <v>40</v>
          </cell>
          <cell r="B43" t="str">
            <v>CUENCA DE MACUSPANA</v>
          </cell>
          <cell r="C43">
            <v>181.10774224894678</v>
          </cell>
          <cell r="D43">
            <v>7553.9803647011249</v>
          </cell>
          <cell r="E43">
            <v>11.850099757081772</v>
          </cell>
          <cell r="F43">
            <v>330.81997316442136</v>
          </cell>
          <cell r="G43">
            <v>27.828198904979999</v>
          </cell>
          <cell r="H43">
            <v>5685.2036107025724</v>
          </cell>
          <cell r="I43">
            <v>0.15365549014866497</v>
          </cell>
          <cell r="J43">
            <v>0.75261032412380502</v>
          </cell>
          <cell r="K43">
            <v>0.21908670589864038</v>
          </cell>
          <cell r="L43">
            <v>0.79640445082160594</v>
          </cell>
          <cell r="M43">
            <v>244.20833421099186</v>
          </cell>
          <cell r="N43">
            <v>7881.9017820681383</v>
          </cell>
          <cell r="O43">
            <v>17.812159911172071</v>
          </cell>
          <cell r="P43">
            <v>496.31462759830919</v>
          </cell>
          <cell r="Q43">
            <v>27.828198904979999</v>
          </cell>
          <cell r="R43">
            <v>5685.2036107025724</v>
          </cell>
          <cell r="S43">
            <v>0.11395269942317737</v>
          </cell>
          <cell r="T43">
            <v>0.72129845916588264</v>
          </cell>
          <cell r="U43">
            <v>0.18689107791349813</v>
          </cell>
          <cell r="V43">
            <v>0.784267351867319</v>
          </cell>
          <cell r="W43">
            <v>246.25009744227674</v>
          </cell>
          <cell r="X43">
            <v>7932.4768449285721</v>
          </cell>
          <cell r="Y43">
            <v>18.020781880482069</v>
          </cell>
          <cell r="Z43">
            <v>526.21696584717927</v>
          </cell>
          <cell r="AA43">
            <v>27.828198904979999</v>
          </cell>
          <cell r="AB43">
            <v>5685.2036107025724</v>
          </cell>
          <cell r="AC43">
            <v>0.11300786961720161</v>
          </cell>
          <cell r="AD43">
            <v>0.71669967928582901</v>
          </cell>
          <cell r="AE43">
            <v>0.18618868078299738</v>
          </cell>
          <cell r="AF43">
            <v>0.78303671072432646</v>
          </cell>
          <cell r="AG43">
            <v>0.17081066884859195</v>
          </cell>
          <cell r="AH43">
            <v>0.77573620932615106</v>
          </cell>
        </row>
        <row r="44">
          <cell r="A44">
            <v>41</v>
          </cell>
          <cell r="B44" t="str">
            <v>n.d.</v>
          </cell>
          <cell r="C44">
            <v>2471.68969237595</v>
          </cell>
          <cell r="D44">
            <v>356.97124423510701</v>
          </cell>
          <cell r="E44">
            <v>189.21494927081901</v>
          </cell>
          <cell r="F44">
            <v>40.231307538201001</v>
          </cell>
          <cell r="G44">
            <v>0</v>
          </cell>
          <cell r="H44">
            <v>0</v>
          </cell>
          <cell r="I44">
            <v>0</v>
          </cell>
          <cell r="J44">
            <v>0</v>
          </cell>
          <cell r="K44">
            <v>7.6552873871854527E-2</v>
          </cell>
          <cell r="L44">
            <v>0.11270181614882126</v>
          </cell>
          <cell r="M44">
            <v>5257.6712733838294</v>
          </cell>
          <cell r="N44">
            <v>1409.2545810746403</v>
          </cell>
          <cell r="O44">
            <v>432.77197835882805</v>
          </cell>
          <cell r="P44">
            <v>440.09264629128705</v>
          </cell>
          <cell r="Q44">
            <v>0</v>
          </cell>
          <cell r="R44">
            <v>0</v>
          </cell>
          <cell r="S44">
            <v>0</v>
          </cell>
          <cell r="T44">
            <v>0</v>
          </cell>
          <cell r="U44">
            <v>8.2312483199486267E-2</v>
          </cell>
          <cell r="V44">
            <v>0.31228753995299435</v>
          </cell>
          <cell r="W44">
            <v>8262.2564884049316</v>
          </cell>
          <cell r="X44">
            <v>2830.8700529315101</v>
          </cell>
          <cell r="Y44">
            <v>723.61012300989</v>
          </cell>
          <cell r="Z44">
            <v>1032.2105688927641</v>
          </cell>
          <cell r="AA44">
            <v>0</v>
          </cell>
          <cell r="AB44">
            <v>0</v>
          </cell>
          <cell r="AC44">
            <v>0</v>
          </cell>
          <cell r="AD44">
            <v>0</v>
          </cell>
          <cell r="AE44">
            <v>8.7580205725323157E-2</v>
          </cell>
          <cell r="AF44">
            <v>0.3646266164085693</v>
          </cell>
        </row>
        <row r="45">
          <cell r="A45">
            <v>42</v>
          </cell>
          <cell r="B45" t="str">
            <v>#N/A</v>
          </cell>
          <cell r="C45">
            <v>1756.8954909210754</v>
          </cell>
          <cell r="D45">
            <v>5353.6095532724812</v>
          </cell>
          <cell r="E45">
            <v>1.6787699471480389E-3</v>
          </cell>
          <cell r="F45">
            <v>6.6215417842532851</v>
          </cell>
          <cell r="G45">
            <v>548.7965450922951</v>
          </cell>
          <cell r="H45">
            <v>1567.1850320856304</v>
          </cell>
          <cell r="I45">
            <v>0.31236721132716971</v>
          </cell>
          <cell r="J45">
            <v>0.29273427889930131</v>
          </cell>
          <cell r="K45">
            <v>0.31236816685921803</v>
          </cell>
          <cell r="L45">
            <v>0.29397111578820101</v>
          </cell>
          <cell r="M45">
            <v>1766.2685443242419</v>
          </cell>
          <cell r="N45">
            <v>5372.0843406840304</v>
          </cell>
          <cell r="O45">
            <v>1.6787789407480156E-3</v>
          </cell>
          <cell r="P45">
            <v>15.637531922715683</v>
          </cell>
          <cell r="Q45">
            <v>548.7965450922951</v>
          </cell>
          <cell r="R45">
            <v>1567.1850320856304</v>
          </cell>
          <cell r="S45">
            <v>0.31070957293318024</v>
          </cell>
          <cell r="T45">
            <v>0.29172755539539424</v>
          </cell>
          <cell r="U45">
            <v>0.31071052339960065</v>
          </cell>
          <cell r="V45">
            <v>0.29463844266577621</v>
          </cell>
          <cell r="W45">
            <v>3490.7008431204918</v>
          </cell>
          <cell r="X45">
            <v>16831.329235472484</v>
          </cell>
          <cell r="Y45">
            <v>128.46816092662974</v>
          </cell>
          <cell r="Z45">
            <v>831.89335688530946</v>
          </cell>
          <cell r="AA45">
            <v>548.7965450922951</v>
          </cell>
          <cell r="AB45">
            <v>1567.1850320856304</v>
          </cell>
          <cell r="AC45">
            <v>0.15721672230201819</v>
          </cell>
          <cell r="AD45">
            <v>9.3111186297915524E-2</v>
          </cell>
          <cell r="AE45">
            <v>0.19401969302344682</v>
          </cell>
          <cell r="AF45">
            <v>0.14253647798147856</v>
          </cell>
        </row>
        <row r="46">
          <cell r="A46">
            <v>43</v>
          </cell>
          <cell r="B46" t="str">
            <v>Total general</v>
          </cell>
          <cell r="C46">
            <v>163443.45726582134</v>
          </cell>
          <cell r="D46">
            <v>191803.1784773187</v>
          </cell>
          <cell r="E46">
            <v>10419.600584844715</v>
          </cell>
          <cell r="F46">
            <v>16814.571057524488</v>
          </cell>
          <cell r="G46">
            <v>37800.931799737948</v>
          </cell>
          <cell r="H46">
            <v>64118.797802069952</v>
          </cell>
          <cell r="I46">
            <v>0.2312783419544242</v>
          </cell>
          <cell r="J46">
            <v>0.33429476148984777</v>
          </cell>
          <cell r="K46">
            <v>0.29502883254701168</v>
          </cell>
          <cell r="L46">
            <v>0.42196051964365677</v>
          </cell>
          <cell r="M46">
            <v>241920.2719829056</v>
          </cell>
          <cell r="N46">
            <v>232952.35717637793</v>
          </cell>
          <cell r="O46">
            <v>20440.119008510093</v>
          </cell>
          <cell r="P46">
            <v>37508.851345509414</v>
          </cell>
          <cell r="Q46">
            <v>37800.931799737948</v>
          </cell>
          <cell r="R46">
            <v>64118.797802069952</v>
          </cell>
          <cell r="S46">
            <v>0.15625367601442267</v>
          </cell>
          <cell r="T46">
            <v>0.27524425414387604</v>
          </cell>
          <cell r="U46">
            <v>0.24074481369780962</v>
          </cell>
          <cell r="V46">
            <v>0.43625937242881313</v>
          </cell>
          <cell r="W46">
            <v>304457.91656886414</v>
          </cell>
          <cell r="X46">
            <v>280688.29875030398</v>
          </cell>
          <cell r="Y46">
            <v>30497.288983241171</v>
          </cell>
          <cell r="Z46">
            <v>61236.041866992382</v>
          </cell>
          <cell r="AA46">
            <v>37800.931799737948</v>
          </cell>
          <cell r="AB46">
            <v>64118.797802069952</v>
          </cell>
          <cell r="AC46">
            <v>0.12415815041284335</v>
          </cell>
          <cell r="AD46">
            <v>0.22843416732205518</v>
          </cell>
          <cell r="AE46">
            <v>0.22432729472984819</v>
          </cell>
          <cell r="AF46">
            <v>0.44659802431086049</v>
          </cell>
        </row>
      </sheetData>
      <sheetData sheetId="7"/>
      <sheetData sheetId="8"/>
      <sheetData sheetId="9">
        <row r="5">
          <cell r="B5">
            <v>1</v>
          </cell>
          <cell r="C5" t="str">
            <v>Explotación Cantarell</v>
          </cell>
          <cell r="D5">
            <v>0</v>
          </cell>
          <cell r="E5">
            <v>10.777150803991512</v>
          </cell>
          <cell r="F5">
            <v>6.448762490611788</v>
          </cell>
          <cell r="G5">
            <v>17.225913294603298</v>
          </cell>
          <cell r="H5">
            <v>0</v>
          </cell>
          <cell r="I5">
            <v>3.8602551208585201</v>
          </cell>
          <cell r="J5">
            <v>6.2132918777517343</v>
          </cell>
          <cell r="K5">
            <v>10.073546998610254</v>
          </cell>
        </row>
        <row r="6">
          <cell r="B6">
            <v>2</v>
          </cell>
          <cell r="C6" t="str">
            <v>Explotación Ek-Balam</v>
          </cell>
          <cell r="D6">
            <v>0</v>
          </cell>
          <cell r="E6">
            <v>7.204021744523371</v>
          </cell>
          <cell r="F6">
            <v>2.5552185996084673</v>
          </cell>
          <cell r="G6">
            <v>9.7592403441318378</v>
          </cell>
          <cell r="H6">
            <v>0</v>
          </cell>
          <cell r="I6">
            <v>5.4598588156297625</v>
          </cell>
          <cell r="J6">
            <v>3.4059328566328615</v>
          </cell>
          <cell r="K6">
            <v>8.865791672262624</v>
          </cell>
        </row>
        <row r="7">
          <cell r="B7">
            <v>3</v>
          </cell>
          <cell r="C7" t="str">
            <v>Explotación Ku-Maloob-Zaap</v>
          </cell>
          <cell r="D7">
            <v>0</v>
          </cell>
          <cell r="E7">
            <v>5.1829245199033815</v>
          </cell>
          <cell r="F7">
            <v>10.737439151008052</v>
          </cell>
          <cell r="G7">
            <v>15.920363670911433</v>
          </cell>
          <cell r="H7">
            <v>0</v>
          </cell>
          <cell r="I7">
            <v>3.4790690576289469</v>
          </cell>
          <cell r="J7">
            <v>3.6932984916877638</v>
          </cell>
          <cell r="K7">
            <v>7.1723675493167107</v>
          </cell>
        </row>
        <row r="8">
          <cell r="B8">
            <v>4</v>
          </cell>
          <cell r="C8" t="str">
            <v>Explotación Ayin-Alux</v>
          </cell>
          <cell r="D8">
            <v>0</v>
          </cell>
          <cell r="E8">
            <v>6.2748509258421006</v>
          </cell>
          <cell r="F8">
            <v>2.0478165524320757</v>
          </cell>
          <cell r="G8">
            <v>8.3226674782741767</v>
          </cell>
          <cell r="H8">
            <v>0</v>
          </cell>
          <cell r="I8">
            <v>2.8768249012997194</v>
          </cell>
          <cell r="J8">
            <v>2.74685070166178</v>
          </cell>
          <cell r="K8">
            <v>5.6236756029614998</v>
          </cell>
        </row>
        <row r="9">
          <cell r="B9">
            <v>5</v>
          </cell>
          <cell r="C9" t="str">
            <v>Explotación Caan</v>
          </cell>
          <cell r="D9">
            <v>0</v>
          </cell>
          <cell r="E9">
            <v>10.748315868627481</v>
          </cell>
          <cell r="F9">
            <v>3.5994396008534015</v>
          </cell>
          <cell r="G9">
            <v>14.347755469480882</v>
          </cell>
          <cell r="H9">
            <v>0</v>
          </cell>
          <cell r="I9">
            <v>2.5691910666327127</v>
          </cell>
          <cell r="J9">
            <v>48.013163248964979</v>
          </cell>
          <cell r="K9">
            <v>50.582354315597691</v>
          </cell>
        </row>
        <row r="10">
          <cell r="B10">
            <v>6</v>
          </cell>
          <cell r="C10" t="str">
            <v>Explotación Chuc</v>
          </cell>
          <cell r="D10">
            <v>0</v>
          </cell>
          <cell r="E10">
            <v>8.3434317207914912</v>
          </cell>
          <cell r="F10">
            <v>4.3867454620265605</v>
          </cell>
          <cell r="G10">
            <v>12.730177182818052</v>
          </cell>
          <cell r="H10">
            <v>0</v>
          </cell>
          <cell r="I10">
            <v>5.7006656157266642</v>
          </cell>
          <cell r="J10">
            <v>4.9441649890165156</v>
          </cell>
          <cell r="K10">
            <v>10.644830604743179</v>
          </cell>
        </row>
        <row r="11">
          <cell r="B11">
            <v>7</v>
          </cell>
          <cell r="C11" t="str">
            <v>Explotación Coatzacoalcos-Marino</v>
          </cell>
          <cell r="D11">
            <v>0</v>
          </cell>
          <cell r="E11">
            <v>13.813150579505907</v>
          </cell>
          <cell r="F11">
            <v>1.7382693212241498</v>
          </cell>
          <cell r="G11">
            <v>15.551419900730055</v>
          </cell>
          <cell r="H11">
            <v>0</v>
          </cell>
          <cell r="I11">
            <v>6.9423415967836197</v>
          </cell>
          <cell r="J11">
            <v>3.0218167892411127</v>
          </cell>
          <cell r="K11">
            <v>9.9641583860247334</v>
          </cell>
        </row>
        <row r="12">
          <cell r="B12">
            <v>9</v>
          </cell>
          <cell r="C12" t="str">
            <v>Explotación Ixtal-Manik</v>
          </cell>
          <cell r="D12">
            <v>0</v>
          </cell>
          <cell r="E12">
            <v>6.010012954717376</v>
          </cell>
          <cell r="F12">
            <v>3.2594557832306865</v>
          </cell>
          <cell r="G12">
            <v>9.2694687379480634</v>
          </cell>
          <cell r="H12">
            <v>0</v>
          </cell>
          <cell r="I12">
            <v>1.7140534863260313</v>
          </cell>
          <cell r="J12">
            <v>2.8729318945512996</v>
          </cell>
          <cell r="K12">
            <v>4.5869853808773309</v>
          </cell>
        </row>
        <row r="13">
          <cell r="B13">
            <v>12</v>
          </cell>
          <cell r="C13" t="str">
            <v>Explotación Och-Uech-Kax</v>
          </cell>
          <cell r="D13">
            <v>0</v>
          </cell>
          <cell r="E13">
            <v>10.214183792388566</v>
          </cell>
          <cell r="F13">
            <v>2.1770779817543544</v>
          </cell>
          <cell r="G13">
            <v>12.391261774142919</v>
          </cell>
          <cell r="H13">
            <v>0</v>
          </cell>
          <cell r="I13">
            <v>2.0688638129922401</v>
          </cell>
          <cell r="J13">
            <v>3.027324021670585</v>
          </cell>
          <cell r="K13">
            <v>5.0961878346628247</v>
          </cell>
        </row>
        <row r="14">
          <cell r="B14">
            <v>13</v>
          </cell>
          <cell r="C14" t="str">
            <v>Explotación Yaxche</v>
          </cell>
          <cell r="D14">
            <v>0</v>
          </cell>
          <cell r="E14">
            <v>14.908286514676698</v>
          </cell>
          <cell r="F14">
            <v>2.0403451250785571</v>
          </cell>
          <cell r="G14">
            <v>16.948631639755256</v>
          </cell>
          <cell r="H14">
            <v>0</v>
          </cell>
          <cell r="I14">
            <v>4.7995510655432279</v>
          </cell>
          <cell r="J14">
            <v>2.8117660492565832</v>
          </cell>
          <cell r="K14">
            <v>7.6113171147998111</v>
          </cell>
        </row>
        <row r="15">
          <cell r="B15">
            <v>14</v>
          </cell>
          <cell r="C15" t="str">
            <v>Integral Crudo Ligero Marino</v>
          </cell>
          <cell r="D15">
            <v>0</v>
          </cell>
          <cell r="E15">
            <v>11.331422846225495</v>
          </cell>
          <cell r="F15">
            <v>2.8120937918941871</v>
          </cell>
          <cell r="G15">
            <v>14.143516638119685</v>
          </cell>
          <cell r="H15">
            <v>0</v>
          </cell>
          <cell r="I15">
            <v>3.7692297081953621</v>
          </cell>
          <cell r="J15">
            <v>4.1814277023750055</v>
          </cell>
          <cell r="K15">
            <v>7.9506574105703676</v>
          </cell>
        </row>
        <row r="16">
          <cell r="B16">
            <v>15</v>
          </cell>
          <cell r="C16" t="str">
            <v>Explotación Arenque</v>
          </cell>
          <cell r="D16">
            <v>0</v>
          </cell>
          <cell r="E16">
            <v>8.4777558528286949</v>
          </cell>
          <cell r="F16">
            <v>6.34225724752452</v>
          </cell>
          <cell r="G16">
            <v>14.820013100353215</v>
          </cell>
          <cell r="H16">
            <v>0</v>
          </cell>
          <cell r="I16">
            <v>3.062057129264486</v>
          </cell>
          <cell r="J16">
            <v>9.1675025504634764</v>
          </cell>
          <cell r="K16">
            <v>12.229559679727963</v>
          </cell>
        </row>
        <row r="17">
          <cell r="B17">
            <v>16</v>
          </cell>
          <cell r="C17" t="str">
            <v>Explotación ATG 1 Sitio-Tenexcuila</v>
          </cell>
          <cell r="D17">
            <v>0</v>
          </cell>
          <cell r="E17">
            <v>9.198029522249163</v>
          </cell>
          <cell r="F17">
            <v>7.0965876279344062</v>
          </cell>
          <cell r="G17">
            <v>16.294617150183569</v>
          </cell>
          <cell r="H17">
            <v>0</v>
          </cell>
          <cell r="I17">
            <v>6.2493509970240542</v>
          </cell>
          <cell r="J17">
            <v>9.6367400799475398</v>
          </cell>
          <cell r="K17">
            <v>15.886091076971594</v>
          </cell>
        </row>
        <row r="18">
          <cell r="B18">
            <v>17</v>
          </cell>
          <cell r="C18" t="str">
            <v>Explotación ATG 2 Soledad-Coyotes</v>
          </cell>
          <cell r="D18">
            <v>0</v>
          </cell>
          <cell r="E18">
            <v>15.00960377320807</v>
          </cell>
          <cell r="F18">
            <v>7.0965879973532369</v>
          </cell>
          <cell r="G18">
            <v>22.10619177056131</v>
          </cell>
          <cell r="H18">
            <v>0</v>
          </cell>
          <cell r="I18">
            <v>7.880818660782924</v>
          </cell>
          <cell r="J18">
            <v>10.82730207739246</v>
          </cell>
          <cell r="K18">
            <v>18.708120738175388</v>
          </cell>
        </row>
        <row r="19">
          <cell r="B19">
            <v>18</v>
          </cell>
          <cell r="C19" t="str">
            <v>Explotación ATG 3 Amatitlán-Agua Nacida</v>
          </cell>
          <cell r="D19">
            <v>0</v>
          </cell>
          <cell r="E19">
            <v>7.2991933156553221</v>
          </cell>
          <cell r="F19">
            <v>7.0965865024529116</v>
          </cell>
          <cell r="G19">
            <v>14.395779818108233</v>
          </cell>
          <cell r="H19">
            <v>0</v>
          </cell>
          <cell r="I19">
            <v>8.913245717080887</v>
          </cell>
          <cell r="J19">
            <v>10.19934966171931</v>
          </cell>
          <cell r="K19">
            <v>19.112595378800197</v>
          </cell>
        </row>
        <row r="20">
          <cell r="B20">
            <v>19</v>
          </cell>
          <cell r="C20" t="str">
            <v>Explotación ATG 4 Coyol-Humapa</v>
          </cell>
          <cell r="D20">
            <v>0</v>
          </cell>
          <cell r="E20">
            <v>13.797958587311188</v>
          </cell>
          <cell r="F20">
            <v>7.0965864969663039</v>
          </cell>
          <cell r="G20">
            <v>20.894545084277492</v>
          </cell>
          <cell r="H20">
            <v>0</v>
          </cell>
          <cell r="I20">
            <v>9.5372572233571447</v>
          </cell>
          <cell r="J20">
            <v>10.799178367526633</v>
          </cell>
          <cell r="K20">
            <v>20.336435590883781</v>
          </cell>
        </row>
        <row r="21">
          <cell r="B21">
            <v>20</v>
          </cell>
          <cell r="C21" t="str">
            <v>Explotación ATG 5 Miquetla-Mihuapán</v>
          </cell>
          <cell r="D21">
            <v>0</v>
          </cell>
          <cell r="E21">
            <v>6.9723572304780754</v>
          </cell>
          <cell r="F21">
            <v>7.0965880140061603</v>
          </cell>
          <cell r="G21">
            <v>14.068945244484235</v>
          </cell>
          <cell r="H21">
            <v>0</v>
          </cell>
          <cell r="I21">
            <v>7.1002636333310036</v>
          </cell>
          <cell r="J21">
            <v>10.22644010401536</v>
          </cell>
          <cell r="K21">
            <v>17.326703737346367</v>
          </cell>
        </row>
        <row r="22">
          <cell r="B22">
            <v>21</v>
          </cell>
          <cell r="C22" t="str">
            <v>Explotación ATG 6 Agua Fría-Coapechaca</v>
          </cell>
          <cell r="D22">
            <v>0</v>
          </cell>
          <cell r="E22">
            <v>10.135605467063311</v>
          </cell>
          <cell r="F22">
            <v>7.096580636422992</v>
          </cell>
          <cell r="G22">
            <v>17.232186103486303</v>
          </cell>
          <cell r="H22">
            <v>0</v>
          </cell>
          <cell r="I22">
            <v>7.6069950890348172</v>
          </cell>
          <cell r="J22">
            <v>13.697923322743012</v>
          </cell>
          <cell r="K22">
            <v>21.30491841177782</v>
          </cell>
        </row>
        <row r="23">
          <cell r="B23">
            <v>22</v>
          </cell>
          <cell r="C23" t="str">
            <v>Explotación ATG 7 Tajín-Corralillo</v>
          </cell>
          <cell r="D23">
            <v>0</v>
          </cell>
          <cell r="E23">
            <v>5.3072380562190329</v>
          </cell>
          <cell r="F23">
            <v>7.0965866357385172</v>
          </cell>
          <cell r="G23">
            <v>12.403824691957551</v>
          </cell>
          <cell r="H23">
            <v>0</v>
          </cell>
          <cell r="I23">
            <v>4.6504918073675965</v>
          </cell>
          <cell r="J23">
            <v>12.600333573148163</v>
          </cell>
          <cell r="K23">
            <v>17.25082538051576</v>
          </cell>
        </row>
        <row r="24">
          <cell r="B24">
            <v>23</v>
          </cell>
          <cell r="C24" t="str">
            <v>Explotación ATG 8 Presidente Alemán-Furbero</v>
          </cell>
          <cell r="D24">
            <v>0</v>
          </cell>
          <cell r="E24">
            <v>9.604379693780162</v>
          </cell>
          <cell r="F24">
            <v>7.0965853412615116</v>
          </cell>
          <cell r="G24">
            <v>16.700965035041673</v>
          </cell>
          <cell r="H24">
            <v>0</v>
          </cell>
          <cell r="I24">
            <v>5.9554571498619326</v>
          </cell>
          <cell r="J24">
            <v>11.801345010662173</v>
          </cell>
          <cell r="K24">
            <v>17.756802160524106</v>
          </cell>
        </row>
        <row r="25">
          <cell r="B25">
            <v>25</v>
          </cell>
          <cell r="C25" t="str">
            <v>Explotación Poza Rica</v>
          </cell>
          <cell r="D25">
            <v>0</v>
          </cell>
          <cell r="E25">
            <v>7.2494568646680371</v>
          </cell>
          <cell r="F25">
            <v>7.5135607704045411</v>
          </cell>
          <cell r="G25">
            <v>14.763017635072577</v>
          </cell>
          <cell r="H25">
            <v>0</v>
          </cell>
          <cell r="I25">
            <v>1.8549751098251803</v>
          </cell>
          <cell r="J25">
            <v>24.755807016732778</v>
          </cell>
          <cell r="K25">
            <v>26.610782126557954</v>
          </cell>
        </row>
        <row r="26">
          <cell r="B26">
            <v>26</v>
          </cell>
          <cell r="C26" t="str">
            <v>Explotación RSRSC Tamaulipas-Constituciones</v>
          </cell>
          <cell r="D26">
            <v>0</v>
          </cell>
          <cell r="E26">
            <v>9.8834757660261463</v>
          </cell>
          <cell r="F26">
            <v>5.015526322590496</v>
          </cell>
          <cell r="G26">
            <v>14.899002088616641</v>
          </cell>
          <cell r="H26">
            <v>0</v>
          </cell>
          <cell r="I26">
            <v>6.6667167099181741</v>
          </cell>
          <cell r="J26">
            <v>21.317005398514869</v>
          </cell>
          <cell r="K26">
            <v>27.983722108433039</v>
          </cell>
        </row>
        <row r="27">
          <cell r="B27">
            <v>30</v>
          </cell>
          <cell r="C27" t="str">
            <v>Explotación Bellota-Chinchorro</v>
          </cell>
          <cell r="D27">
            <v>0</v>
          </cell>
          <cell r="E27">
            <v>5.1091284375795967</v>
          </cell>
          <cell r="F27">
            <v>8.5781760222948957</v>
          </cell>
          <cell r="G27">
            <v>13.687304459874488</v>
          </cell>
          <cell r="H27">
            <v>0</v>
          </cell>
          <cell r="I27">
            <v>2.1879632277358847</v>
          </cell>
          <cell r="J27">
            <v>6.6289963643631182</v>
          </cell>
          <cell r="K27">
            <v>8.8169595920990069</v>
          </cell>
        </row>
        <row r="28">
          <cell r="B28">
            <v>31</v>
          </cell>
          <cell r="C28" t="str">
            <v>Explotación Cactus-Sitio Grande</v>
          </cell>
          <cell r="D28">
            <v>0</v>
          </cell>
          <cell r="E28">
            <v>8.0828568138714818</v>
          </cell>
          <cell r="F28">
            <v>16.600737369365206</v>
          </cell>
          <cell r="G28">
            <v>24.683594183236689</v>
          </cell>
          <cell r="H28">
            <v>0</v>
          </cell>
          <cell r="I28">
            <v>2.3196049895496307</v>
          </cell>
          <cell r="J28">
            <v>4.9450444763278805</v>
          </cell>
          <cell r="K28">
            <v>7.2646494658775129</v>
          </cell>
        </row>
        <row r="29">
          <cell r="B29">
            <v>32</v>
          </cell>
          <cell r="C29" t="str">
            <v>Explotación Cárdenas</v>
          </cell>
          <cell r="D29">
            <v>0</v>
          </cell>
          <cell r="E29">
            <v>5.2222130985523831</v>
          </cell>
          <cell r="F29">
            <v>18.048015511804614</v>
          </cell>
          <cell r="G29">
            <v>23.270228610356998</v>
          </cell>
          <cell r="H29">
            <v>0</v>
          </cell>
          <cell r="I29">
            <v>1.5133334096817894</v>
          </cell>
          <cell r="J29">
            <v>6.1976528062770484</v>
          </cell>
          <cell r="K29">
            <v>7.7109862159588376</v>
          </cell>
        </row>
        <row r="30">
          <cell r="B30">
            <v>33</v>
          </cell>
          <cell r="C30" t="str">
            <v>Explotación Carmito-Artesa</v>
          </cell>
          <cell r="D30">
            <v>0</v>
          </cell>
          <cell r="E30">
            <v>8.6958818705572956</v>
          </cell>
          <cell r="F30">
            <v>6.6244418672195744</v>
          </cell>
          <cell r="G30">
            <v>15.320323737776869</v>
          </cell>
          <cell r="H30">
            <v>0</v>
          </cell>
          <cell r="I30">
            <v>0.63857290618413165</v>
          </cell>
          <cell r="J30">
            <v>18.13910666435439</v>
          </cell>
          <cell r="K30">
            <v>18.777679570538524</v>
          </cell>
        </row>
        <row r="31">
          <cell r="B31">
            <v>34</v>
          </cell>
          <cell r="C31" t="str">
            <v>Explotación Complejo Antonio J. Bermúdez</v>
          </cell>
          <cell r="D31">
            <v>0</v>
          </cell>
          <cell r="E31">
            <v>7.0471645386687944</v>
          </cell>
          <cell r="F31">
            <v>11.735801997436047</v>
          </cell>
          <cell r="G31">
            <v>18.782966536104841</v>
          </cell>
          <cell r="H31">
            <v>0</v>
          </cell>
          <cell r="I31">
            <v>1.2309218642180972</v>
          </cell>
          <cell r="J31">
            <v>11.88518928075244</v>
          </cell>
          <cell r="K31">
            <v>13.116111144970533</v>
          </cell>
        </row>
        <row r="32">
          <cell r="B32">
            <v>35</v>
          </cell>
          <cell r="C32" t="str">
            <v>Explotación Costero Terrestre</v>
          </cell>
          <cell r="D32">
            <v>0</v>
          </cell>
          <cell r="E32">
            <v>4.7796449864943451</v>
          </cell>
          <cell r="F32">
            <v>5.5478856392761617</v>
          </cell>
          <cell r="G32">
            <v>10.327530625770507</v>
          </cell>
          <cell r="H32">
            <v>0</v>
          </cell>
          <cell r="I32">
            <v>3.4097105140785091</v>
          </cell>
          <cell r="J32">
            <v>6.898326344004504</v>
          </cell>
          <cell r="K32">
            <v>10.308036858083016</v>
          </cell>
        </row>
        <row r="33">
          <cell r="B33">
            <v>36</v>
          </cell>
          <cell r="C33" t="str">
            <v>Explotación Delta del Grijalva</v>
          </cell>
          <cell r="D33">
            <v>0</v>
          </cell>
          <cell r="E33">
            <v>3.0613968055201073</v>
          </cell>
          <cell r="F33">
            <v>2.9631366888311197</v>
          </cell>
          <cell r="G33">
            <v>6.0245334943512265</v>
          </cell>
          <cell r="H33">
            <v>0</v>
          </cell>
          <cell r="I33">
            <v>2.0416556737832585</v>
          </cell>
          <cell r="J33">
            <v>1.7189862139313634</v>
          </cell>
          <cell r="K33">
            <v>3.7606418877146206</v>
          </cell>
        </row>
        <row r="34">
          <cell r="B34">
            <v>37</v>
          </cell>
          <cell r="C34" t="str">
            <v>Explotación El Golpe-Puerto Ceiba</v>
          </cell>
          <cell r="D34">
            <v>0</v>
          </cell>
          <cell r="E34">
            <v>11.579632859111019</v>
          </cell>
          <cell r="F34">
            <v>3.3810118765068253</v>
          </cell>
          <cell r="G34">
            <v>14.960644735617846</v>
          </cell>
          <cell r="H34">
            <v>0</v>
          </cell>
          <cell r="I34">
            <v>2.8604693324055388</v>
          </cell>
          <cell r="J34">
            <v>5.9259508275833506</v>
          </cell>
          <cell r="K34">
            <v>8.7864201599888911</v>
          </cell>
        </row>
        <row r="35">
          <cell r="B35">
            <v>38</v>
          </cell>
          <cell r="C35" t="str">
            <v>Explotación Jujo-Tecominoacán</v>
          </cell>
          <cell r="D35">
            <v>0</v>
          </cell>
          <cell r="E35">
            <v>5.3376872867200627</v>
          </cell>
          <cell r="F35">
            <v>11.823162516610683</v>
          </cell>
          <cell r="G35">
            <v>17.160849803330745</v>
          </cell>
          <cell r="H35">
            <v>0</v>
          </cell>
          <cell r="I35">
            <v>0.94930643797427883</v>
          </cell>
          <cell r="J35">
            <v>9.3201107918467994</v>
          </cell>
          <cell r="K35">
            <v>10.269417229821077</v>
          </cell>
        </row>
        <row r="36">
          <cell r="B36">
            <v>41</v>
          </cell>
          <cell r="C36" t="str">
            <v>Exploración Área Perdido</v>
          </cell>
          <cell r="D36">
            <v>2.2780397116844697</v>
          </cell>
          <cell r="E36">
            <v>13.257843811085426</v>
          </cell>
          <cell r="F36">
            <v>6.3482558130103088</v>
          </cell>
          <cell r="G36">
            <v>21.884139335780205</v>
          </cell>
          <cell r="H36">
            <v>2.7241392606081192</v>
          </cell>
          <cell r="I36">
            <v>5.8726651971749302</v>
          </cell>
          <cell r="J36">
            <v>7.6209768200535386</v>
          </cell>
          <cell r="K36">
            <v>16.217781277836586</v>
          </cell>
        </row>
        <row r="37">
          <cell r="B37">
            <v>43</v>
          </cell>
          <cell r="C37" t="str">
            <v>Exploración Evaluación del Potencial Campeche Oriente Terciario</v>
          </cell>
          <cell r="D37">
            <v>4.8803367473615529</v>
          </cell>
          <cell r="E37">
            <v>7.7448409576964883</v>
          </cell>
          <cell r="F37">
            <v>1.5471181377029106</v>
          </cell>
          <cell r="G37">
            <v>14.172295842760951</v>
          </cell>
          <cell r="H37">
            <v>3.6105164438428043</v>
          </cell>
          <cell r="I37">
            <v>3.9253276912997324</v>
          </cell>
          <cell r="J37">
            <v>3.8376415282008636</v>
          </cell>
          <cell r="K37">
            <v>11.3734856633434</v>
          </cell>
        </row>
        <row r="38">
          <cell r="B38">
            <v>44</v>
          </cell>
          <cell r="C38" t="str">
            <v>Exploración Campeche Oriente</v>
          </cell>
          <cell r="D38">
            <v>3.3058140661690487</v>
          </cell>
          <cell r="E38">
            <v>5.6122740463049841</v>
          </cell>
          <cell r="F38">
            <v>2.1827498187048087</v>
          </cell>
          <cell r="G38">
            <v>11.100837931178843</v>
          </cell>
          <cell r="H38">
            <v>2.5077608594758458</v>
          </cell>
          <cell r="I38">
            <v>4.738094798426296</v>
          </cell>
          <cell r="J38">
            <v>4.0987547669743467</v>
          </cell>
          <cell r="K38">
            <v>11.344610424876489</v>
          </cell>
        </row>
        <row r="39">
          <cell r="B39">
            <v>45</v>
          </cell>
          <cell r="C39" t="str">
            <v>Exploración Evaluación del Potencial Campeche Poniente Terciario</v>
          </cell>
          <cell r="D39">
            <v>6.4487511141503839</v>
          </cell>
          <cell r="E39">
            <v>3.0034419888552883</v>
          </cell>
          <cell r="F39">
            <v>1.5227685800708446</v>
          </cell>
          <cell r="G39">
            <v>10.974961683076517</v>
          </cell>
          <cell r="H39">
            <v>6.8321790045227138</v>
          </cell>
          <cell r="I39">
            <v>3.4524381329477363</v>
          </cell>
          <cell r="J39">
            <v>3.8358911144124699</v>
          </cell>
          <cell r="K39">
            <v>14.120508251882919</v>
          </cell>
        </row>
        <row r="40">
          <cell r="B40">
            <v>46</v>
          </cell>
          <cell r="C40" t="str">
            <v>Exploración Campeche Poniente</v>
          </cell>
          <cell r="D40">
            <v>2.7958799546672832</v>
          </cell>
          <cell r="E40">
            <v>6.5262171803095859</v>
          </cell>
          <cell r="F40">
            <v>2.1827767069659529</v>
          </cell>
          <cell r="G40">
            <v>11.504873841942823</v>
          </cell>
          <cell r="H40">
            <v>2.3547516082744209</v>
          </cell>
          <cell r="I40">
            <v>3.5736368538341003</v>
          </cell>
          <cell r="J40">
            <v>4.098741180158755</v>
          </cell>
          <cell r="K40">
            <v>10.027129642267278</v>
          </cell>
        </row>
        <row r="41">
          <cell r="B41">
            <v>47</v>
          </cell>
          <cell r="C41" t="str">
            <v>Exploración Cazones</v>
          </cell>
          <cell r="D41">
            <v>3.231036105767688</v>
          </cell>
          <cell r="E41">
            <v>6.0178865833696786</v>
          </cell>
          <cell r="F41">
            <v>2.1452558377256574</v>
          </cell>
          <cell r="G41">
            <v>11.394178526863024</v>
          </cell>
          <cell r="H41">
            <v>3.3532133299773434</v>
          </cell>
          <cell r="I41">
            <v>4.0191646554750768</v>
          </cell>
          <cell r="J41">
            <v>4.0986222918275601</v>
          </cell>
          <cell r="K41">
            <v>11.471000277279979</v>
          </cell>
        </row>
        <row r="42">
          <cell r="B42">
            <v>48</v>
          </cell>
          <cell r="C42" t="str">
            <v>Exploración Coatzacoalcos</v>
          </cell>
          <cell r="D42">
            <v>2.6533331558884847</v>
          </cell>
          <cell r="E42">
            <v>6.6209835451715957</v>
          </cell>
          <cell r="F42">
            <v>2.1827729142667112</v>
          </cell>
          <cell r="G42">
            <v>11.457089615326792</v>
          </cell>
          <cell r="H42">
            <v>2.8680926793446231</v>
          </cell>
          <cell r="I42">
            <v>2.263594156176191</v>
          </cell>
          <cell r="J42">
            <v>4.0987365394344675</v>
          </cell>
          <cell r="K42">
            <v>9.2304233749552829</v>
          </cell>
        </row>
        <row r="43">
          <cell r="B43">
            <v>49</v>
          </cell>
          <cell r="C43" t="str">
            <v>Exploración Comalcalco</v>
          </cell>
          <cell r="D43">
            <v>1.7985635919648557</v>
          </cell>
          <cell r="E43">
            <v>3.36293512278163</v>
          </cell>
          <cell r="F43">
            <v>3.3660043527437056</v>
          </cell>
          <cell r="G43">
            <v>8.5275030674901924</v>
          </cell>
          <cell r="H43">
            <v>1.6498756494382458</v>
          </cell>
          <cell r="I43">
            <v>2.225280635294753</v>
          </cell>
          <cell r="J43">
            <v>5.4762124207911693</v>
          </cell>
          <cell r="K43">
            <v>9.3513687055241679</v>
          </cell>
        </row>
        <row r="44">
          <cell r="B44">
            <v>50</v>
          </cell>
          <cell r="C44" t="str">
            <v>Integral Crudo Ligero Marino (exploración)</v>
          </cell>
          <cell r="D44">
            <v>2.0929915893027653</v>
          </cell>
          <cell r="E44">
            <v>7.3315639603431846</v>
          </cell>
          <cell r="F44">
            <v>2.1705990989249511</v>
          </cell>
          <cell r="G44">
            <v>11.595154648570904</v>
          </cell>
          <cell r="H44">
            <v>2.2662023727425087</v>
          </cell>
          <cell r="I44">
            <v>4.1747760949398947</v>
          </cell>
          <cell r="J44">
            <v>4.0987196458883952</v>
          </cell>
          <cell r="K44">
            <v>10.539698113570799</v>
          </cell>
        </row>
        <row r="45">
          <cell r="B45">
            <v>53</v>
          </cell>
          <cell r="C45" t="str">
            <v>Exploración Cuichapa</v>
          </cell>
          <cell r="D45">
            <v>2.268827289300992</v>
          </cell>
          <cell r="E45">
            <v>3.4550494233188491</v>
          </cell>
          <cell r="F45">
            <v>3.8761344828777609</v>
          </cell>
          <cell r="G45">
            <v>9.6000111954976024</v>
          </cell>
          <cell r="H45">
            <v>2.4353601457934988</v>
          </cell>
          <cell r="I45">
            <v>1.3887548289207396</v>
          </cell>
          <cell r="J45">
            <v>5.4047168944344239</v>
          </cell>
          <cell r="K45">
            <v>9.2288318691486619</v>
          </cell>
        </row>
        <row r="46">
          <cell r="B46">
            <v>54</v>
          </cell>
          <cell r="C46" t="str">
            <v>Exploración Evaluación del Potencial Delta del Bravo</v>
          </cell>
          <cell r="D46">
            <v>2.4014331902515536</v>
          </cell>
          <cell r="E46">
            <v>8.2639741313295012</v>
          </cell>
          <cell r="F46">
            <v>1.5471969775363319</v>
          </cell>
          <cell r="G46">
            <v>12.212604299117388</v>
          </cell>
          <cell r="H46">
            <v>2.9426381193805637</v>
          </cell>
          <cell r="I46">
            <v>5.350622134762367</v>
          </cell>
          <cell r="J46">
            <v>3.5620989144310804</v>
          </cell>
          <cell r="K46">
            <v>11.855359168574008</v>
          </cell>
        </row>
        <row r="47">
          <cell r="B47">
            <v>55</v>
          </cell>
          <cell r="C47" t="str">
            <v>Exploración Golfo de México Sur</v>
          </cell>
          <cell r="D47">
            <v>2.9639681136984835</v>
          </cell>
          <cell r="E47">
            <v>13.402835360520861</v>
          </cell>
          <cell r="F47">
            <v>6.4099532808785886</v>
          </cell>
          <cell r="G47">
            <v>22.776756755097932</v>
          </cell>
          <cell r="H47">
            <v>10.960845524136694</v>
          </cell>
          <cell r="I47">
            <v>7.7330724645254802</v>
          </cell>
          <cell r="J47">
            <v>7.6210224502530455</v>
          </cell>
          <cell r="K47">
            <v>26.314940438915219</v>
          </cell>
        </row>
        <row r="48">
          <cell r="B48">
            <v>56</v>
          </cell>
          <cell r="C48" t="str">
            <v>Exploración Golfo de México B</v>
          </cell>
          <cell r="D48">
            <v>3.1570451183467476</v>
          </cell>
          <cell r="E48">
            <v>6.043923334480426</v>
          </cell>
          <cell r="F48">
            <v>6.5395377240915042</v>
          </cell>
          <cell r="G48">
            <v>15.740506176918679</v>
          </cell>
          <cell r="H48">
            <v>4.2708204182154601</v>
          </cell>
          <cell r="I48">
            <v>8.6103724408501243</v>
          </cell>
          <cell r="J48">
            <v>7.6206769508339693</v>
          </cell>
          <cell r="K48">
            <v>20.50186980989956</v>
          </cell>
        </row>
        <row r="49">
          <cell r="B49">
            <v>57</v>
          </cell>
          <cell r="C49" t="str">
            <v>Exploración Evaluación del Potencial Julivá</v>
          </cell>
          <cell r="D49">
            <v>1.9060014231102385</v>
          </cell>
          <cell r="E49">
            <v>3.6102867998267887</v>
          </cell>
          <cell r="F49">
            <v>2.1006757755851502</v>
          </cell>
          <cell r="G49">
            <v>7.6169639985221771</v>
          </cell>
          <cell r="H49">
            <v>1.300805895698564</v>
          </cell>
          <cell r="I49">
            <v>2.1144043764220162</v>
          </cell>
          <cell r="J49">
            <v>3.7733954113260917</v>
          </cell>
          <cell r="K49">
            <v>7.1886056834466725</v>
          </cell>
        </row>
        <row r="50">
          <cell r="B50">
            <v>58</v>
          </cell>
          <cell r="C50" t="str">
            <v>Exploración Evaluación del Potencial Lamprea</v>
          </cell>
          <cell r="D50">
            <v>6.3006815688778124</v>
          </cell>
          <cell r="E50">
            <v>5.49664238881698</v>
          </cell>
          <cell r="F50">
            <v>1.5471508450355151</v>
          </cell>
          <cell r="G50">
            <v>13.344474802730307</v>
          </cell>
          <cell r="H50">
            <v>8.2014884591994406</v>
          </cell>
          <cell r="I50">
            <v>2.78274362721961</v>
          </cell>
          <cell r="J50">
            <v>3.5621348907627812</v>
          </cell>
          <cell r="K50">
            <v>14.546366977181833</v>
          </cell>
        </row>
        <row r="51">
          <cell r="B51">
            <v>60</v>
          </cell>
          <cell r="C51" t="str">
            <v>Exploración Incorporación de Reservas Litoral de Tabasco Terrestre</v>
          </cell>
          <cell r="D51">
            <v>1.4111276254324181</v>
          </cell>
          <cell r="E51">
            <v>4.0437492481857147</v>
          </cell>
          <cell r="F51">
            <v>3.9034354566503233</v>
          </cell>
          <cell r="G51">
            <v>9.3583123302684577</v>
          </cell>
          <cell r="H51">
            <v>1.6223565306198477</v>
          </cell>
          <cell r="I51">
            <v>3.7640787884102145</v>
          </cell>
          <cell r="J51">
            <v>5.4048625755414736</v>
          </cell>
          <cell r="K51">
            <v>10.791297894571535</v>
          </cell>
        </row>
        <row r="52">
          <cell r="B52">
            <v>61</v>
          </cell>
          <cell r="C52" t="str">
            <v>Exploración Malpaso</v>
          </cell>
          <cell r="D52">
            <v>2.319354238263565</v>
          </cell>
          <cell r="E52">
            <v>2.742532462242842</v>
          </cell>
          <cell r="F52">
            <v>3.8108450337746413</v>
          </cell>
          <cell r="G52">
            <v>8.8727317342810483</v>
          </cell>
          <cell r="H52">
            <v>1.6821646943417263</v>
          </cell>
          <cell r="I52">
            <v>1.6477877383024888</v>
          </cell>
          <cell r="J52">
            <v>5.4049454580192986</v>
          </cell>
          <cell r="K52">
            <v>8.7348978906635129</v>
          </cell>
        </row>
        <row r="53">
          <cell r="B53">
            <v>63</v>
          </cell>
          <cell r="C53" t="str">
            <v>Exploración Progreso</v>
          </cell>
          <cell r="D53">
            <v>3.7509705813656926</v>
          </cell>
          <cell r="E53">
            <v>4.1904746112262652</v>
          </cell>
          <cell r="F53">
            <v>2.1827838054691311</v>
          </cell>
          <cell r="G53">
            <v>10.12422899806109</v>
          </cell>
          <cell r="H53">
            <v>3.4742013097584863</v>
          </cell>
          <cell r="I53">
            <v>2.0861361601012067</v>
          </cell>
          <cell r="J53">
            <v>4.0986702912891149</v>
          </cell>
          <cell r="K53">
            <v>9.6590077611488105</v>
          </cell>
        </row>
        <row r="54">
          <cell r="B54">
            <v>64</v>
          </cell>
          <cell r="C54" t="str">
            <v>Exploración Evaluación del Potencial Reforma Terciario</v>
          </cell>
          <cell r="D54">
            <v>2.4821683207271943</v>
          </cell>
          <cell r="E54">
            <v>3.7294461962766761</v>
          </cell>
          <cell r="F54">
            <v>3.8561304313970153</v>
          </cell>
          <cell r="G54">
            <v>10.067744948400886</v>
          </cell>
          <cell r="H54">
            <v>2.4698080808245235</v>
          </cell>
          <cell r="I54">
            <v>1.9263635010555282</v>
          </cell>
          <cell r="J54">
            <v>5.4049425166100287</v>
          </cell>
          <cell r="K54">
            <v>9.801114098490082</v>
          </cell>
        </row>
        <row r="55">
          <cell r="B55">
            <v>65</v>
          </cell>
          <cell r="C55" t="str">
            <v>Exploración Sardina</v>
          </cell>
          <cell r="D55">
            <v>3.8266277523248848</v>
          </cell>
          <cell r="E55">
            <v>4.2490539772724425</v>
          </cell>
          <cell r="F55">
            <v>2.1827105172214991</v>
          </cell>
          <cell r="G55">
            <v>10.258392246818826</v>
          </cell>
          <cell r="H55">
            <v>4.4499248048163915</v>
          </cell>
          <cell r="I55">
            <v>2.2886920191229025</v>
          </cell>
          <cell r="J55">
            <v>4.098585474208309</v>
          </cell>
          <cell r="K55">
            <v>10.837202298147606</v>
          </cell>
        </row>
        <row r="56">
          <cell r="B56">
            <v>66</v>
          </cell>
          <cell r="C56" t="str">
            <v>Exploración Incorporación de Reservas Simojovel</v>
          </cell>
          <cell r="D56">
            <v>2.5710080114647949</v>
          </cell>
          <cell r="E56">
            <v>2.7548623222777007</v>
          </cell>
          <cell r="F56">
            <v>3.8466817425372741</v>
          </cell>
          <cell r="G56">
            <v>9.1725520762797714</v>
          </cell>
          <cell r="H56">
            <v>2.0518903321312405</v>
          </cell>
          <cell r="I56">
            <v>1.241618787767395</v>
          </cell>
          <cell r="J56">
            <v>5.4047057698246004</v>
          </cell>
          <cell r="K56">
            <v>8.6982148897232356</v>
          </cell>
        </row>
        <row r="57">
          <cell r="B57">
            <v>67</v>
          </cell>
          <cell r="C57" t="str">
            <v>Exploración Tampico-Misantla-Sur de Burgos</v>
          </cell>
          <cell r="D57">
            <v>1.1981383470366869</v>
          </cell>
          <cell r="E57">
            <v>4.4018271340916684</v>
          </cell>
          <cell r="F57">
            <v>4.1082113802717943</v>
          </cell>
          <cell r="G57">
            <v>9.7081768614001493</v>
          </cell>
          <cell r="H57">
            <v>1.0076927545657868</v>
          </cell>
          <cell r="I57">
            <v>2.3724782433785654</v>
          </cell>
          <cell r="J57">
            <v>5.8661101754781777</v>
          </cell>
          <cell r="K57">
            <v>9.2462811734225276</v>
          </cell>
        </row>
        <row r="58">
          <cell r="D58" t="str">
            <v>usd/mpc</v>
          </cell>
          <cell r="E58" t="str">
            <v>usd/mpc</v>
          </cell>
          <cell r="F58" t="str">
            <v>usd/mpc</v>
          </cell>
          <cell r="G58" t="str">
            <v>usd/mpc</v>
          </cell>
          <cell r="H58" t="str">
            <v>usd/mpc</v>
          </cell>
          <cell r="I58" t="str">
            <v>usd/mpc</v>
          </cell>
          <cell r="J58" t="str">
            <v>usd/mpc</v>
          </cell>
          <cell r="K58" t="str">
            <v>usd/mpc</v>
          </cell>
        </row>
        <row r="59">
          <cell r="B59">
            <v>11</v>
          </cell>
          <cell r="C59" t="str">
            <v>Explotación Lakach</v>
          </cell>
          <cell r="D59">
            <v>0</v>
          </cell>
          <cell r="E59">
            <v>2.3559360097906685</v>
          </cell>
          <cell r="F59">
            <v>0.46866107222676534</v>
          </cell>
          <cell r="G59">
            <v>2.8245970820174335</v>
          </cell>
          <cell r="H59">
            <v>0</v>
          </cell>
          <cell r="I59">
            <v>1.9290990603661651</v>
          </cell>
          <cell r="J59">
            <v>0.58927784356010471</v>
          </cell>
          <cell r="K59">
            <v>2.5183769039262698</v>
          </cell>
        </row>
        <row r="60">
          <cell r="B60">
            <v>8</v>
          </cell>
          <cell r="C60" t="str">
            <v>Explotación Gas del Terciario</v>
          </cell>
          <cell r="D60">
            <v>0</v>
          </cell>
          <cell r="E60">
            <v>2.6741728754222813</v>
          </cell>
          <cell r="F60">
            <v>0.43304318222846339</v>
          </cell>
          <cell r="G60">
            <v>3.1072160576507448</v>
          </cell>
          <cell r="H60">
            <v>0</v>
          </cell>
          <cell r="I60">
            <v>1.2063380591782515</v>
          </cell>
          <cell r="J60">
            <v>0.56796323498141377</v>
          </cell>
          <cell r="K60">
            <v>1.7743012941596654</v>
          </cell>
        </row>
        <row r="61">
          <cell r="B61">
            <v>29</v>
          </cell>
          <cell r="C61" t="str">
            <v>Integral Lankahuasa</v>
          </cell>
          <cell r="D61">
            <v>0</v>
          </cell>
          <cell r="E61">
            <v>1.5453966521751317</v>
          </cell>
          <cell r="F61">
            <v>1.0709950816827138</v>
          </cell>
          <cell r="G61">
            <v>2.6163917338578453</v>
          </cell>
          <cell r="H61">
            <v>0</v>
          </cell>
          <cell r="I61">
            <v>1.0022201637500174</v>
          </cell>
          <cell r="J61">
            <v>0.91588815870380436</v>
          </cell>
          <cell r="K61">
            <v>1.918108322453822</v>
          </cell>
        </row>
        <row r="62">
          <cell r="B62">
            <v>27</v>
          </cell>
          <cell r="C62" t="str">
            <v>Integral Burgos</v>
          </cell>
          <cell r="D62">
            <v>0</v>
          </cell>
          <cell r="E62">
            <v>2.3211995875243798</v>
          </cell>
          <cell r="F62">
            <v>0.52659200234179682</v>
          </cell>
          <cell r="G62">
            <v>2.8477915898661768</v>
          </cell>
          <cell r="H62">
            <v>0</v>
          </cell>
          <cell r="I62">
            <v>0.63966015145056732</v>
          </cell>
          <cell r="J62">
            <v>1.3275477057287468</v>
          </cell>
          <cell r="K62">
            <v>1.9672078571793146</v>
          </cell>
        </row>
        <row r="63">
          <cell r="B63">
            <v>24</v>
          </cell>
          <cell r="C63" t="str">
            <v>Explotación Lerma-Malta-Talisman</v>
          </cell>
          <cell r="D63">
            <v>0</v>
          </cell>
          <cell r="E63">
            <v>1.4553879091650483</v>
          </cell>
          <cell r="F63">
            <v>0.93115191176348688</v>
          </cell>
          <cell r="G63">
            <v>2.3865398209285353</v>
          </cell>
          <cell r="H63">
            <v>0</v>
          </cell>
          <cell r="I63">
            <v>0.2241011984021305</v>
          </cell>
          <cell r="J63">
            <v>0.43940446071904132</v>
          </cell>
          <cell r="K63">
            <v>0.66350565912117176</v>
          </cell>
        </row>
        <row r="64">
          <cell r="B64">
            <v>28</v>
          </cell>
          <cell r="C64" t="str">
            <v>Integral Cuenca de Veracruz</v>
          </cell>
          <cell r="D64">
            <v>0</v>
          </cell>
          <cell r="E64">
            <v>1.1638213098247543</v>
          </cell>
          <cell r="F64">
            <v>0.45430124223152374</v>
          </cell>
          <cell r="G64">
            <v>1.6181225520562781</v>
          </cell>
          <cell r="H64">
            <v>0</v>
          </cell>
          <cell r="I64">
            <v>4.8640108953634076E-2</v>
          </cell>
          <cell r="J64">
            <v>0.46364904541728164</v>
          </cell>
          <cell r="K64">
            <v>0.51228915437091582</v>
          </cell>
        </row>
        <row r="65">
          <cell r="B65">
            <v>39</v>
          </cell>
          <cell r="C65" t="str">
            <v>Explotación San Manuel</v>
          </cell>
          <cell r="D65">
            <v>0</v>
          </cell>
          <cell r="E65">
            <v>1.3538711521602598</v>
          </cell>
          <cell r="F65">
            <v>3.5160068963756914</v>
          </cell>
          <cell r="G65">
            <v>4.8698780485359512</v>
          </cell>
          <cell r="H65">
            <v>0</v>
          </cell>
          <cell r="I65">
            <v>0.35433242193132047</v>
          </cell>
          <cell r="J65">
            <v>4.0070630715094593</v>
          </cell>
          <cell r="K65">
            <v>4.3613954934407797</v>
          </cell>
        </row>
        <row r="66">
          <cell r="B66">
            <v>40</v>
          </cell>
          <cell r="C66" t="str">
            <v>Integral Macuspana</v>
          </cell>
          <cell r="D66">
            <v>0</v>
          </cell>
          <cell r="E66">
            <v>2.1213742204041268</v>
          </cell>
          <cell r="F66">
            <v>2.6304905608089224</v>
          </cell>
          <cell r="G66">
            <v>4.7518647812130483</v>
          </cell>
          <cell r="H66">
            <v>0</v>
          </cell>
          <cell r="I66">
            <v>0.52894641527363717</v>
          </cell>
          <cell r="J66">
            <v>0.70137503956986658</v>
          </cell>
          <cell r="K66">
            <v>1.2303214548435035</v>
          </cell>
        </row>
        <row r="67">
          <cell r="B67">
            <v>59</v>
          </cell>
          <cell r="C67" t="str">
            <v>Integral Lankahuasa (exploración)</v>
          </cell>
          <cell r="D67">
            <v>0.74882644942412369</v>
          </cell>
          <cell r="E67">
            <v>1.3734136015513301</v>
          </cell>
          <cell r="F67">
            <v>0.33142349828533652</v>
          </cell>
          <cell r="G67">
            <v>2.4536635492607903</v>
          </cell>
          <cell r="H67">
            <v>0.52148608270922203</v>
          </cell>
          <cell r="I67">
            <v>0.73266172557953602</v>
          </cell>
          <cell r="J67">
            <v>0.71242865588732363</v>
          </cell>
          <cell r="K67">
            <v>1.9665764641760819</v>
          </cell>
        </row>
        <row r="68">
          <cell r="B68">
            <v>52</v>
          </cell>
          <cell r="C68" t="str">
            <v>Integral Cuenca de Veracruz (exploración)</v>
          </cell>
          <cell r="D68">
            <v>0.89101862102440266</v>
          </cell>
          <cell r="E68">
            <v>1.5696647578945173</v>
          </cell>
          <cell r="F68">
            <v>0.52378815003169998</v>
          </cell>
          <cell r="G68">
            <v>2.9844715289506198</v>
          </cell>
          <cell r="H68">
            <v>0.59177960139917418</v>
          </cell>
          <cell r="I68">
            <v>0.72044963280472574</v>
          </cell>
          <cell r="J68">
            <v>1.0241488855680996</v>
          </cell>
          <cell r="K68">
            <v>2.336378119772001</v>
          </cell>
        </row>
        <row r="69">
          <cell r="B69">
            <v>42</v>
          </cell>
          <cell r="C69" t="str">
            <v>Integral Burgos (exploración)</v>
          </cell>
          <cell r="D69">
            <v>0.66968588235973492</v>
          </cell>
          <cell r="E69">
            <v>1.2235030375783209</v>
          </cell>
          <cell r="F69">
            <v>0.84213003237363759</v>
          </cell>
          <cell r="G69">
            <v>2.7353189523116934</v>
          </cell>
          <cell r="H69">
            <v>0.33817501755188167</v>
          </cell>
          <cell r="I69">
            <v>0.60353366103984751</v>
          </cell>
          <cell r="J69">
            <v>1.1986822679024922</v>
          </cell>
          <cell r="K69">
            <v>2.1403909464942217</v>
          </cell>
        </row>
        <row r="70">
          <cell r="B70">
            <v>62</v>
          </cell>
          <cell r="C70" t="str">
            <v>Exploración Evaluación del Potencial Papaloapan B</v>
          </cell>
          <cell r="D70">
            <v>0.65652189703133079</v>
          </cell>
          <cell r="E70">
            <v>0.84674056854973789</v>
          </cell>
          <cell r="F70">
            <v>0.33228889083703811</v>
          </cell>
          <cell r="G70">
            <v>1.835551356418107</v>
          </cell>
          <cell r="H70">
            <v>0.37037614191932738</v>
          </cell>
          <cell r="I70">
            <v>0.46502764936857527</v>
          </cell>
          <cell r="J70">
            <v>0.75883929631410885</v>
          </cell>
          <cell r="K70">
            <v>1.5942430876020119</v>
          </cell>
        </row>
        <row r="71">
          <cell r="B71">
            <v>51</v>
          </cell>
          <cell r="C71" t="str">
            <v>Integral Macuspana (exploración)</v>
          </cell>
          <cell r="D71">
            <v>1.5224815252961565</v>
          </cell>
          <cell r="E71">
            <v>1.8329333558461691</v>
          </cell>
          <cell r="F71">
            <v>2.1295947615506288</v>
          </cell>
          <cell r="G71">
            <v>5.4850096426929538</v>
          </cell>
          <cell r="H71">
            <v>1.5878775157030485</v>
          </cell>
          <cell r="I71">
            <v>1.0441669123177004</v>
          </cell>
          <cell r="J71">
            <v>3.1053796521608126</v>
          </cell>
          <cell r="K71">
            <v>5.7374240801815599</v>
          </cell>
        </row>
      </sheetData>
      <sheetData sheetId="10">
        <row r="5">
          <cell r="A5">
            <v>101</v>
          </cell>
          <cell r="B5">
            <v>1</v>
          </cell>
          <cell r="C5">
            <v>1</v>
          </cell>
          <cell r="D5" t="str">
            <v>1P</v>
          </cell>
          <cell r="E5">
            <v>35333.168631737513</v>
          </cell>
          <cell r="F5">
            <v>17256.831558819977</v>
          </cell>
          <cell r="G5">
            <v>2369.72170005</v>
          </cell>
          <cell r="H5">
            <v>1366.1209390372003</v>
          </cell>
          <cell r="I5">
            <v>35333.199999999997</v>
          </cell>
          <cell r="J5">
            <v>17256.8</v>
          </cell>
          <cell r="K5">
            <v>44.5</v>
          </cell>
          <cell r="L5">
            <v>45.3</v>
          </cell>
          <cell r="M5">
            <v>2369.6999999999998</v>
          </cell>
          <cell r="N5">
            <v>1366.1</v>
          </cell>
          <cell r="P5">
            <v>38784.559999999998</v>
          </cell>
          <cell r="Q5">
            <v>2642.9199999999996</v>
          </cell>
        </row>
        <row r="6">
          <cell r="A6">
            <v>102</v>
          </cell>
          <cell r="B6">
            <v>1</v>
          </cell>
          <cell r="C6">
            <v>2</v>
          </cell>
          <cell r="D6" t="str">
            <v>2P</v>
          </cell>
          <cell r="E6">
            <v>35361.925563386627</v>
          </cell>
          <cell r="F6">
            <v>17289.583084211859</v>
          </cell>
          <cell r="G6">
            <v>3363.1807954659994</v>
          </cell>
          <cell r="H6">
            <v>1750.2723408378001</v>
          </cell>
          <cell r="I6">
            <v>35361.9</v>
          </cell>
          <cell r="J6">
            <v>17289.599999999999</v>
          </cell>
          <cell r="K6">
            <v>47.3</v>
          </cell>
          <cell r="L6">
            <v>47.4</v>
          </cell>
          <cell r="M6">
            <v>3363.2</v>
          </cell>
          <cell r="N6">
            <v>1750.3</v>
          </cell>
          <cell r="P6">
            <v>38819.82</v>
          </cell>
          <cell r="Q6">
            <v>3713.2599999999998</v>
          </cell>
        </row>
        <row r="7">
          <cell r="A7">
            <v>103</v>
          </cell>
          <cell r="B7">
            <v>1</v>
          </cell>
          <cell r="C7">
            <v>3</v>
          </cell>
          <cell r="D7" t="str">
            <v>3P</v>
          </cell>
          <cell r="E7">
            <v>35455.400546270022</v>
          </cell>
          <cell r="F7">
            <v>17389.871458597558</v>
          </cell>
          <cell r="G7">
            <v>4765.6617211060002</v>
          </cell>
          <cell r="H7">
            <v>2262.1498565197999</v>
          </cell>
          <cell r="I7">
            <v>35455.4</v>
          </cell>
          <cell r="J7">
            <v>17389.900000000001</v>
          </cell>
          <cell r="K7">
            <v>51.1</v>
          </cell>
          <cell r="L7">
            <v>50.2</v>
          </cell>
          <cell r="M7">
            <v>4765.7</v>
          </cell>
          <cell r="N7">
            <v>2262.1</v>
          </cell>
          <cell r="P7">
            <v>38933.380000000005</v>
          </cell>
          <cell r="Q7">
            <v>5218.12</v>
          </cell>
        </row>
        <row r="8">
          <cell r="A8">
            <v>201</v>
          </cell>
          <cell r="B8">
            <v>2</v>
          </cell>
          <cell r="C8">
            <v>1</v>
          </cell>
          <cell r="D8" t="str">
            <v>1P</v>
          </cell>
          <cell r="E8">
            <v>1627.9281110356901</v>
          </cell>
          <cell r="F8">
            <v>307.64298605307397</v>
          </cell>
          <cell r="G8">
            <v>171.89959642100001</v>
          </cell>
          <cell r="H8">
            <v>28.484313771500002</v>
          </cell>
          <cell r="I8">
            <v>1627.9</v>
          </cell>
          <cell r="J8">
            <v>307.60000000000002</v>
          </cell>
          <cell r="K8">
            <v>20.5</v>
          </cell>
          <cell r="L8">
            <v>20.100000000000001</v>
          </cell>
          <cell r="M8">
            <v>171.9</v>
          </cell>
          <cell r="N8">
            <v>28.5</v>
          </cell>
          <cell r="P8">
            <v>1689.42</v>
          </cell>
          <cell r="Q8">
            <v>177.6</v>
          </cell>
        </row>
        <row r="9">
          <cell r="A9">
            <v>202</v>
          </cell>
          <cell r="B9">
            <v>2</v>
          </cell>
          <cell r="C9">
            <v>2</v>
          </cell>
          <cell r="D9" t="str">
            <v>2P</v>
          </cell>
          <cell r="E9">
            <v>1892.358377694</v>
          </cell>
          <cell r="F9">
            <v>329.69647029237001</v>
          </cell>
          <cell r="G9">
            <v>350.13718196100001</v>
          </cell>
          <cell r="H9">
            <v>60.244704500699996</v>
          </cell>
          <cell r="I9">
            <v>1892.4</v>
          </cell>
          <cell r="J9">
            <v>329.7</v>
          </cell>
          <cell r="K9">
            <v>27</v>
          </cell>
          <cell r="L9">
            <v>28.4</v>
          </cell>
          <cell r="M9">
            <v>350.1</v>
          </cell>
          <cell r="N9">
            <v>60.2</v>
          </cell>
          <cell r="P9">
            <v>1958.3400000000001</v>
          </cell>
          <cell r="Q9">
            <v>362.14000000000004</v>
          </cell>
        </row>
        <row r="10">
          <cell r="A10">
            <v>203</v>
          </cell>
          <cell r="B10">
            <v>2</v>
          </cell>
          <cell r="C10">
            <v>3</v>
          </cell>
          <cell r="D10" t="str">
            <v>3P</v>
          </cell>
          <cell r="E10">
            <v>2305.9053250483998</v>
          </cell>
          <cell r="F10">
            <v>364.18628570173001</v>
          </cell>
          <cell r="G10">
            <v>350.13718196100001</v>
          </cell>
          <cell r="H10">
            <v>60.244704500699996</v>
          </cell>
          <cell r="I10">
            <v>2305.9</v>
          </cell>
          <cell r="J10">
            <v>364.2</v>
          </cell>
          <cell r="K10">
            <v>22.2</v>
          </cell>
          <cell r="L10">
            <v>25.7</v>
          </cell>
          <cell r="M10">
            <v>350.1</v>
          </cell>
          <cell r="N10">
            <v>60.2</v>
          </cell>
          <cell r="P10">
            <v>2378.7400000000002</v>
          </cell>
          <cell r="Q10">
            <v>362.14000000000004</v>
          </cell>
        </row>
        <row r="11">
          <cell r="A11">
            <v>301</v>
          </cell>
          <cell r="B11">
            <v>3</v>
          </cell>
          <cell r="C11">
            <v>1</v>
          </cell>
          <cell r="D11" t="str">
            <v>1P</v>
          </cell>
          <cell r="E11">
            <v>19063.399964303822</v>
          </cell>
          <cell r="F11">
            <v>6566.7714483796899</v>
          </cell>
          <cell r="G11">
            <v>3360.1425253277762</v>
          </cell>
          <cell r="H11">
            <v>1437.8899957613107</v>
          </cell>
          <cell r="I11">
            <v>19063.400000000001</v>
          </cell>
          <cell r="J11">
            <v>6566.8</v>
          </cell>
          <cell r="K11">
            <v>33.299999999999997</v>
          </cell>
          <cell r="L11">
            <v>43.7</v>
          </cell>
          <cell r="M11">
            <v>3360.1</v>
          </cell>
          <cell r="N11">
            <v>1437.9</v>
          </cell>
          <cell r="P11">
            <v>20376.760000000002</v>
          </cell>
          <cell r="Q11">
            <v>3647.68</v>
          </cell>
        </row>
        <row r="12">
          <cell r="A12">
            <v>302</v>
          </cell>
          <cell r="B12">
            <v>3</v>
          </cell>
          <cell r="C12">
            <v>2</v>
          </cell>
          <cell r="D12" t="str">
            <v>2P</v>
          </cell>
          <cell r="E12">
            <v>21833.280509044951</v>
          </cell>
          <cell r="F12">
            <v>7128.17055613913</v>
          </cell>
          <cell r="G12">
            <v>4310.5235941859992</v>
          </cell>
          <cell r="H12">
            <v>1785.81338193018</v>
          </cell>
          <cell r="I12">
            <v>21833.3</v>
          </cell>
          <cell r="J12">
            <v>7128.2</v>
          </cell>
          <cell r="K12">
            <v>33.299999999999997</v>
          </cell>
          <cell r="L12">
            <v>43.1</v>
          </cell>
          <cell r="M12">
            <v>4310.5</v>
          </cell>
          <cell r="N12">
            <v>1785.8</v>
          </cell>
          <cell r="P12">
            <v>23258.94</v>
          </cell>
          <cell r="Q12">
            <v>4667.66</v>
          </cell>
        </row>
        <row r="13">
          <cell r="A13">
            <v>303</v>
          </cell>
          <cell r="B13">
            <v>3</v>
          </cell>
          <cell r="C13">
            <v>3</v>
          </cell>
          <cell r="D13" t="str">
            <v>3P</v>
          </cell>
          <cell r="E13">
            <v>23246.618295410652</v>
          </cell>
          <cell r="F13">
            <v>7536.8914935861803</v>
          </cell>
          <cell r="G13">
            <v>5291.62976903663</v>
          </cell>
          <cell r="H13">
            <v>2052.1915736805472</v>
          </cell>
          <cell r="I13">
            <v>23246.6</v>
          </cell>
          <cell r="J13">
            <v>7536.9</v>
          </cell>
          <cell r="K13">
            <v>35.5</v>
          </cell>
          <cell r="L13">
            <v>45.2</v>
          </cell>
          <cell r="M13">
            <v>5291.6</v>
          </cell>
          <cell r="N13">
            <v>2052.1999999999998</v>
          </cell>
          <cell r="P13">
            <v>24753.98</v>
          </cell>
          <cell r="Q13">
            <v>5702.04</v>
          </cell>
        </row>
        <row r="14">
          <cell r="A14">
            <v>401</v>
          </cell>
          <cell r="B14">
            <v>4</v>
          </cell>
          <cell r="C14">
            <v>1</v>
          </cell>
          <cell r="D14" t="str">
            <v>1P</v>
          </cell>
          <cell r="E14">
            <v>439.1936041747</v>
          </cell>
          <cell r="F14">
            <v>119.751730334984</v>
          </cell>
          <cell r="G14">
            <v>77.616000169299994</v>
          </cell>
          <cell r="H14">
            <v>21.482252477599999</v>
          </cell>
          <cell r="I14">
            <v>439.2</v>
          </cell>
          <cell r="J14">
            <v>119.7</v>
          </cell>
          <cell r="K14">
            <v>17.7</v>
          </cell>
          <cell r="L14">
            <v>17.899999999999999</v>
          </cell>
          <cell r="M14">
            <v>77.599999999999994</v>
          </cell>
          <cell r="N14">
            <v>21.5</v>
          </cell>
          <cell r="P14">
            <v>463.14</v>
          </cell>
          <cell r="Q14">
            <v>81.899999999999991</v>
          </cell>
        </row>
        <row r="15">
          <cell r="A15">
            <v>402</v>
          </cell>
          <cell r="B15">
            <v>4</v>
          </cell>
          <cell r="C15">
            <v>2</v>
          </cell>
          <cell r="D15" t="str">
            <v>2P</v>
          </cell>
          <cell r="E15">
            <v>910.36620939110992</v>
          </cell>
          <cell r="F15">
            <v>224.35044085357001</v>
          </cell>
          <cell r="G15">
            <v>189.50149108939999</v>
          </cell>
          <cell r="H15">
            <v>48.300245261659008</v>
          </cell>
          <cell r="I15">
            <v>795</v>
          </cell>
          <cell r="J15">
            <v>210.5</v>
          </cell>
          <cell r="K15">
            <v>21.7</v>
          </cell>
          <cell r="L15">
            <v>22</v>
          </cell>
          <cell r="M15">
            <v>172.2</v>
          </cell>
          <cell r="N15">
            <v>46.23</v>
          </cell>
          <cell r="P15">
            <v>837.1</v>
          </cell>
          <cell r="Q15">
            <v>181.446</v>
          </cell>
        </row>
        <row r="16">
          <cell r="A16">
            <v>403</v>
          </cell>
          <cell r="B16">
            <v>4</v>
          </cell>
          <cell r="C16">
            <v>3</v>
          </cell>
          <cell r="D16" t="str">
            <v>3P</v>
          </cell>
          <cell r="E16">
            <v>1764.5981672119001</v>
          </cell>
          <cell r="F16">
            <v>367.41126727272001</v>
          </cell>
          <cell r="G16">
            <v>430.83818303442001</v>
          </cell>
          <cell r="H16">
            <v>97.668583063499995</v>
          </cell>
          <cell r="I16">
            <v>1131.2</v>
          </cell>
          <cell r="J16">
            <v>291.39999999999998</v>
          </cell>
          <cell r="K16">
            <v>29.7</v>
          </cell>
          <cell r="L16">
            <v>29.6</v>
          </cell>
          <cell r="M16">
            <v>335.82</v>
          </cell>
          <cell r="N16">
            <v>86.27</v>
          </cell>
          <cell r="P16">
            <v>1189.48</v>
          </cell>
          <cell r="Q16">
            <v>353.07400000000001</v>
          </cell>
        </row>
        <row r="17">
          <cell r="A17">
            <v>501</v>
          </cell>
          <cell r="B17">
            <v>5</v>
          </cell>
          <cell r="C17">
            <v>1</v>
          </cell>
          <cell r="D17" t="str">
            <v>1P</v>
          </cell>
          <cell r="E17">
            <v>8106.224007039199</v>
          </cell>
          <cell r="F17">
            <v>7480.4855106524301</v>
          </cell>
          <cell r="G17">
            <v>106.98497427970001</v>
          </cell>
          <cell r="H17">
            <v>361.52018544744004</v>
          </cell>
          <cell r="I17">
            <v>8106</v>
          </cell>
          <cell r="J17">
            <v>7480</v>
          </cell>
          <cell r="K17">
            <v>32</v>
          </cell>
          <cell r="L17">
            <v>47</v>
          </cell>
          <cell r="M17">
            <v>107</v>
          </cell>
          <cell r="N17">
            <v>362</v>
          </cell>
          <cell r="P17">
            <v>9602</v>
          </cell>
          <cell r="Q17">
            <v>179.4</v>
          </cell>
        </row>
        <row r="18">
          <cell r="A18">
            <v>502</v>
          </cell>
          <cell r="B18">
            <v>5</v>
          </cell>
          <cell r="C18">
            <v>2</v>
          </cell>
          <cell r="D18" t="str">
            <v>2P</v>
          </cell>
          <cell r="E18">
            <v>8116.8574990780598</v>
          </cell>
          <cell r="F18">
            <v>7486.2793814596407</v>
          </cell>
          <cell r="G18">
            <v>127.7962577583299</v>
          </cell>
          <cell r="H18">
            <v>395.41003020577</v>
          </cell>
          <cell r="I18">
            <v>8117</v>
          </cell>
          <cell r="J18">
            <v>7486</v>
          </cell>
          <cell r="K18">
            <v>32</v>
          </cell>
          <cell r="L18">
            <v>46</v>
          </cell>
          <cell r="M18">
            <v>128</v>
          </cell>
          <cell r="N18">
            <v>396</v>
          </cell>
          <cell r="P18">
            <v>9614.2000000000007</v>
          </cell>
          <cell r="Q18">
            <v>207.2</v>
          </cell>
        </row>
        <row r="19">
          <cell r="A19">
            <v>503</v>
          </cell>
          <cell r="B19">
            <v>5</v>
          </cell>
          <cell r="C19">
            <v>3</v>
          </cell>
          <cell r="D19" t="str">
            <v>3P</v>
          </cell>
          <cell r="E19">
            <v>8117.8762373556592</v>
          </cell>
          <cell r="F19">
            <v>7524.0110004526705</v>
          </cell>
          <cell r="G19">
            <v>128.4447510233986</v>
          </cell>
          <cell r="H19">
            <v>414.65073440667004</v>
          </cell>
          <cell r="I19">
            <v>8118</v>
          </cell>
          <cell r="J19">
            <v>7524</v>
          </cell>
          <cell r="K19">
            <v>32</v>
          </cell>
          <cell r="L19">
            <v>46</v>
          </cell>
          <cell r="M19">
            <v>129</v>
          </cell>
          <cell r="N19">
            <v>415</v>
          </cell>
          <cell r="P19">
            <v>9622.7999999999993</v>
          </cell>
          <cell r="Q19">
            <v>212</v>
          </cell>
        </row>
        <row r="20">
          <cell r="A20">
            <v>601</v>
          </cell>
          <cell r="B20">
            <v>6</v>
          </cell>
          <cell r="C20">
            <v>1</v>
          </cell>
          <cell r="D20" t="str">
            <v>1P</v>
          </cell>
          <cell r="E20">
            <v>5171.3283129845213</v>
          </cell>
          <cell r="F20">
            <v>5829.7757597990931</v>
          </cell>
          <cell r="G20">
            <v>224.37178789862102</v>
          </cell>
          <cell r="H20">
            <v>511.246262067153</v>
          </cell>
          <cell r="I20">
            <v>5171</v>
          </cell>
          <cell r="J20">
            <v>5830</v>
          </cell>
          <cell r="K20">
            <v>40.317501450396435</v>
          </cell>
          <cell r="L20">
            <v>41.596603773584896</v>
          </cell>
          <cell r="M20">
            <v>224.4</v>
          </cell>
          <cell r="N20">
            <v>511.2</v>
          </cell>
          <cell r="P20">
            <v>6337</v>
          </cell>
          <cell r="Q20">
            <v>326.64</v>
          </cell>
        </row>
        <row r="21">
          <cell r="A21">
            <v>602</v>
          </cell>
          <cell r="B21">
            <v>6</v>
          </cell>
          <cell r="C21">
            <v>2</v>
          </cell>
          <cell r="D21" t="str">
            <v>2P</v>
          </cell>
          <cell r="E21">
            <v>5777.2791045497615</v>
          </cell>
          <cell r="F21">
            <v>6680.6758027081642</v>
          </cell>
          <cell r="G21">
            <v>404.51842384320798</v>
          </cell>
          <cell r="H21">
            <v>810.26631280188474</v>
          </cell>
          <cell r="I21">
            <v>5777</v>
          </cell>
          <cell r="J21">
            <v>6681</v>
          </cell>
          <cell r="K21">
            <v>39.194131902371474</v>
          </cell>
          <cell r="L21">
            <v>40.767864092201755</v>
          </cell>
          <cell r="M21">
            <v>404.5</v>
          </cell>
          <cell r="N21">
            <v>810.3</v>
          </cell>
          <cell r="P21">
            <v>7113.2</v>
          </cell>
          <cell r="Q21">
            <v>566.55999999999995</v>
          </cell>
        </row>
        <row r="22">
          <cell r="A22">
            <v>603</v>
          </cell>
          <cell r="B22">
            <v>6</v>
          </cell>
          <cell r="C22">
            <v>3</v>
          </cell>
          <cell r="D22" t="str">
            <v>3P</v>
          </cell>
          <cell r="E22">
            <v>6025.4627876141312</v>
          </cell>
          <cell r="F22">
            <v>6898.5300662304644</v>
          </cell>
          <cell r="G22">
            <v>457.92449234060797</v>
          </cell>
          <cell r="H22">
            <v>875.31004482430467</v>
          </cell>
          <cell r="I22">
            <v>6026</v>
          </cell>
          <cell r="J22">
            <v>6899</v>
          </cell>
          <cell r="K22">
            <v>38.469565217391306</v>
          </cell>
          <cell r="L22">
            <v>40.407450355123913</v>
          </cell>
          <cell r="M22">
            <v>457.9</v>
          </cell>
          <cell r="N22">
            <v>875.3</v>
          </cell>
          <cell r="P22">
            <v>7405.8</v>
          </cell>
          <cell r="Q22">
            <v>632.96</v>
          </cell>
        </row>
        <row r="23">
          <cell r="A23">
            <v>701</v>
          </cell>
          <cell r="B23">
            <v>7</v>
          </cell>
          <cell r="C23">
            <v>1</v>
          </cell>
          <cell r="D23" t="str">
            <v>1P</v>
          </cell>
          <cell r="E23">
            <v>211.87548939154001</v>
          </cell>
          <cell r="F23">
            <v>94.822346488370002</v>
          </cell>
          <cell r="G23">
            <v>30.878739762399999</v>
          </cell>
          <cell r="H23">
            <v>13.7288929027</v>
          </cell>
          <cell r="I23">
            <v>211.9</v>
          </cell>
          <cell r="J23">
            <v>94.8</v>
          </cell>
          <cell r="K23">
            <v>14.6</v>
          </cell>
          <cell r="L23">
            <v>14.5</v>
          </cell>
          <cell r="M23">
            <v>30.9</v>
          </cell>
          <cell r="N23">
            <v>13.7</v>
          </cell>
          <cell r="O23">
            <v>34.200000000000003</v>
          </cell>
          <cell r="P23">
            <v>230.86</v>
          </cell>
          <cell r="Q23">
            <v>33.64</v>
          </cell>
        </row>
        <row r="24">
          <cell r="A24">
            <v>702</v>
          </cell>
          <cell r="B24">
            <v>7</v>
          </cell>
          <cell r="C24">
            <v>2</v>
          </cell>
          <cell r="D24" t="str">
            <v>2P</v>
          </cell>
          <cell r="E24">
            <v>273.01352108769004</v>
          </cell>
          <cell r="F24">
            <v>127.60391182559999</v>
          </cell>
          <cell r="G24">
            <v>46.104113350700004</v>
          </cell>
          <cell r="H24">
            <v>22.505532193800001</v>
          </cell>
          <cell r="I24">
            <v>273</v>
          </cell>
          <cell r="J24">
            <v>127.6</v>
          </cell>
          <cell r="K24">
            <v>16.899999999999999</v>
          </cell>
          <cell r="L24">
            <v>17.600000000000001</v>
          </cell>
          <cell r="M24">
            <v>46.1</v>
          </cell>
          <cell r="N24">
            <v>22.5</v>
          </cell>
          <cell r="O24">
            <v>51.6</v>
          </cell>
          <cell r="P24">
            <v>298.52</v>
          </cell>
          <cell r="Q24">
            <v>50.6</v>
          </cell>
        </row>
        <row r="25">
          <cell r="A25">
            <v>703</v>
          </cell>
          <cell r="B25">
            <v>7</v>
          </cell>
          <cell r="C25">
            <v>3</v>
          </cell>
          <cell r="D25" t="str">
            <v>3P</v>
          </cell>
          <cell r="E25">
            <v>653.43557447390003</v>
          </cell>
          <cell r="F25">
            <v>320.75320911840004</v>
          </cell>
          <cell r="G25">
            <v>115.7612404807</v>
          </cell>
          <cell r="H25">
            <v>58.722945710899999</v>
          </cell>
          <cell r="I25">
            <v>504.6</v>
          </cell>
          <cell r="J25">
            <v>263.5</v>
          </cell>
          <cell r="K25">
            <v>17.8</v>
          </cell>
          <cell r="L25">
            <v>18.600000000000001</v>
          </cell>
          <cell r="M25">
            <v>90</v>
          </cell>
          <cell r="N25">
            <v>48.9</v>
          </cell>
          <cell r="O25">
            <v>101.9</v>
          </cell>
          <cell r="P25">
            <v>557.30000000000007</v>
          </cell>
          <cell r="Q25">
            <v>99.78</v>
          </cell>
        </row>
        <row r="26">
          <cell r="A26">
            <v>801</v>
          </cell>
          <cell r="B26">
            <v>8</v>
          </cell>
          <cell r="C26">
            <v>1</v>
          </cell>
          <cell r="D26" t="str">
            <v>1P</v>
          </cell>
          <cell r="E26">
            <v>0</v>
          </cell>
          <cell r="F26">
            <v>95.215256371750002</v>
          </cell>
          <cell r="G26">
            <v>0</v>
          </cell>
          <cell r="H26">
            <v>76.52734513690001</v>
          </cell>
          <cell r="I26">
            <v>0</v>
          </cell>
          <cell r="J26">
            <v>95.22</v>
          </cell>
          <cell r="K26">
            <v>0</v>
          </cell>
          <cell r="L26">
            <v>80.459999999999994</v>
          </cell>
          <cell r="M26">
            <v>0</v>
          </cell>
          <cell r="N26">
            <v>76.5</v>
          </cell>
          <cell r="P26">
            <v>19.044</v>
          </cell>
          <cell r="Q26">
            <v>15.3</v>
          </cell>
        </row>
        <row r="27">
          <cell r="A27">
            <v>802</v>
          </cell>
          <cell r="B27">
            <v>8</v>
          </cell>
          <cell r="C27">
            <v>2</v>
          </cell>
          <cell r="D27" t="str">
            <v>2P</v>
          </cell>
          <cell r="E27">
            <v>0</v>
          </cell>
          <cell r="F27">
            <v>325.87660617694996</v>
          </cell>
          <cell r="G27">
            <v>0</v>
          </cell>
          <cell r="H27">
            <v>265.26855688199998</v>
          </cell>
          <cell r="I27">
            <v>0</v>
          </cell>
          <cell r="J27">
            <v>304.81</v>
          </cell>
          <cell r="K27">
            <v>0</v>
          </cell>
          <cell r="L27">
            <v>81.97</v>
          </cell>
          <cell r="M27">
            <v>0</v>
          </cell>
          <cell r="N27">
            <v>248.7</v>
          </cell>
          <cell r="P27">
            <v>60.962000000000003</v>
          </cell>
          <cell r="Q27">
            <v>49.739999999999995</v>
          </cell>
        </row>
        <row r="28">
          <cell r="A28">
            <v>803</v>
          </cell>
          <cell r="B28">
            <v>8</v>
          </cell>
          <cell r="C28">
            <v>3</v>
          </cell>
          <cell r="D28" t="str">
            <v>3P</v>
          </cell>
          <cell r="E28">
            <v>0</v>
          </cell>
          <cell r="F28">
            <v>487.37466847511001</v>
          </cell>
          <cell r="G28">
            <v>0</v>
          </cell>
          <cell r="H28">
            <v>404.53372848699996</v>
          </cell>
          <cell r="I28">
            <v>0</v>
          </cell>
          <cell r="J28">
            <v>451.36</v>
          </cell>
          <cell r="K28">
            <v>0</v>
          </cell>
          <cell r="L28">
            <v>82.56</v>
          </cell>
          <cell r="M28">
            <v>0</v>
          </cell>
          <cell r="N28">
            <v>375.3</v>
          </cell>
          <cell r="P28">
            <v>90.272000000000006</v>
          </cell>
          <cell r="Q28">
            <v>75.06</v>
          </cell>
        </row>
        <row r="29">
          <cell r="A29">
            <v>901</v>
          </cell>
          <cell r="B29">
            <v>9</v>
          </cell>
          <cell r="C29">
            <v>1</v>
          </cell>
          <cell r="D29" t="str">
            <v>1P</v>
          </cell>
          <cell r="E29">
            <v>808.86251865386998</v>
          </cell>
          <cell r="F29">
            <v>1274.28114120345</v>
          </cell>
          <cell r="G29">
            <v>200.885873116</v>
          </cell>
          <cell r="H29">
            <v>387.65385460549999</v>
          </cell>
          <cell r="I29">
            <v>808.86</v>
          </cell>
          <cell r="J29">
            <v>1274</v>
          </cell>
          <cell r="K29">
            <v>34</v>
          </cell>
          <cell r="L29">
            <v>41</v>
          </cell>
          <cell r="M29">
            <v>200</v>
          </cell>
          <cell r="N29">
            <v>387</v>
          </cell>
          <cell r="P29">
            <v>1063.6600000000001</v>
          </cell>
          <cell r="Q29">
            <v>277.39999999999998</v>
          </cell>
        </row>
        <row r="30">
          <cell r="A30">
            <v>902</v>
          </cell>
          <cell r="B30">
            <v>9</v>
          </cell>
          <cell r="C30">
            <v>2</v>
          </cell>
          <cell r="D30" t="str">
            <v>2P</v>
          </cell>
          <cell r="E30">
            <v>808.86251865386998</v>
          </cell>
          <cell r="F30">
            <v>1274.28114120345</v>
          </cell>
          <cell r="G30">
            <v>200.885873116</v>
          </cell>
          <cell r="H30">
            <v>387.65385460549999</v>
          </cell>
          <cell r="I30">
            <v>808.86</v>
          </cell>
          <cell r="J30">
            <v>1274</v>
          </cell>
          <cell r="K30">
            <v>34</v>
          </cell>
          <cell r="L30">
            <v>41</v>
          </cell>
          <cell r="M30">
            <v>200</v>
          </cell>
          <cell r="N30">
            <v>387</v>
          </cell>
          <cell r="P30">
            <v>1063.6600000000001</v>
          </cell>
          <cell r="Q30">
            <v>277.39999999999998</v>
          </cell>
        </row>
        <row r="31">
          <cell r="A31">
            <v>903</v>
          </cell>
          <cell r="B31">
            <v>9</v>
          </cell>
          <cell r="C31">
            <v>3</v>
          </cell>
          <cell r="D31" t="str">
            <v>3P</v>
          </cell>
          <cell r="E31">
            <v>913.64178094397005</v>
          </cell>
          <cell r="F31">
            <v>1287.95588272493</v>
          </cell>
          <cell r="G31">
            <v>242.88587324950998</v>
          </cell>
          <cell r="H31">
            <v>393.13558575994199</v>
          </cell>
          <cell r="I31">
            <v>913.64</v>
          </cell>
          <cell r="J31">
            <v>1287</v>
          </cell>
          <cell r="K31">
            <v>33</v>
          </cell>
          <cell r="L31">
            <v>40</v>
          </cell>
          <cell r="M31">
            <v>242</v>
          </cell>
          <cell r="N31">
            <v>393</v>
          </cell>
          <cell r="P31">
            <v>1171.04</v>
          </cell>
          <cell r="Q31">
            <v>320.60000000000002</v>
          </cell>
        </row>
        <row r="32">
          <cell r="A32">
            <v>1001</v>
          </cell>
          <cell r="B32">
            <v>10</v>
          </cell>
          <cell r="C32">
            <v>1</v>
          </cell>
          <cell r="D32" t="str">
            <v>1P</v>
          </cell>
          <cell r="E32">
            <v>170.9948401833</v>
          </cell>
          <cell r="F32">
            <v>22.316536592319999</v>
          </cell>
          <cell r="G32">
            <v>27.350795898440001</v>
          </cell>
          <cell r="H32">
            <v>3.5638086814880001</v>
          </cell>
          <cell r="P32">
            <v>0</v>
          </cell>
          <cell r="Q32">
            <v>0</v>
          </cell>
        </row>
        <row r="33">
          <cell r="A33">
            <v>1002</v>
          </cell>
          <cell r="B33">
            <v>10</v>
          </cell>
          <cell r="C33">
            <v>2</v>
          </cell>
          <cell r="D33" t="str">
            <v>2P</v>
          </cell>
          <cell r="E33">
            <v>665.57818218470004</v>
          </cell>
          <cell r="F33">
            <v>140.63654492927998</v>
          </cell>
          <cell r="G33">
            <v>103.88958142393</v>
          </cell>
          <cell r="H33">
            <v>21.582518354325</v>
          </cell>
          <cell r="P33">
            <v>0</v>
          </cell>
          <cell r="Q33">
            <v>0</v>
          </cell>
        </row>
        <row r="34">
          <cell r="A34">
            <v>1003</v>
          </cell>
          <cell r="B34">
            <v>10</v>
          </cell>
          <cell r="C34">
            <v>3</v>
          </cell>
          <cell r="D34" t="str">
            <v>3P</v>
          </cell>
          <cell r="E34">
            <v>846.87407858660004</v>
          </cell>
          <cell r="F34">
            <v>164.29747236868999</v>
          </cell>
          <cell r="G34">
            <v>141.32726677238</v>
          </cell>
          <cell r="H34">
            <v>28.374674065339999</v>
          </cell>
          <cell r="P34">
            <v>0</v>
          </cell>
          <cell r="Q34">
            <v>0</v>
          </cell>
        </row>
        <row r="35">
          <cell r="A35">
            <v>1101</v>
          </cell>
          <cell r="B35">
            <v>11</v>
          </cell>
          <cell r="C35">
            <v>1</v>
          </cell>
          <cell r="D35" t="str">
            <v>1P</v>
          </cell>
          <cell r="E35">
            <v>0</v>
          </cell>
          <cell r="F35">
            <v>428.49815382550003</v>
          </cell>
          <cell r="G35">
            <v>0</v>
          </cell>
          <cell r="H35">
            <v>308.63320019999998</v>
          </cell>
          <cell r="I35">
            <v>0</v>
          </cell>
          <cell r="J35">
            <v>428.5</v>
          </cell>
          <cell r="K35">
            <v>0</v>
          </cell>
          <cell r="L35">
            <v>72</v>
          </cell>
          <cell r="M35">
            <v>0</v>
          </cell>
          <cell r="N35">
            <v>308.63</v>
          </cell>
          <cell r="P35">
            <v>85.7</v>
          </cell>
          <cell r="Q35">
            <v>61.725999999999999</v>
          </cell>
        </row>
        <row r="36">
          <cell r="A36">
            <v>1102</v>
          </cell>
          <cell r="B36">
            <v>11</v>
          </cell>
          <cell r="C36">
            <v>2</v>
          </cell>
          <cell r="D36" t="str">
            <v>2P</v>
          </cell>
          <cell r="E36">
            <v>0</v>
          </cell>
          <cell r="F36">
            <v>934.59358025100005</v>
          </cell>
          <cell r="G36">
            <v>0</v>
          </cell>
          <cell r="H36">
            <v>672.87210719999996</v>
          </cell>
          <cell r="I36">
            <v>0</v>
          </cell>
          <cell r="J36">
            <v>934.59</v>
          </cell>
          <cell r="K36">
            <v>0</v>
          </cell>
          <cell r="L36">
            <v>72</v>
          </cell>
          <cell r="M36">
            <v>0</v>
          </cell>
          <cell r="N36">
            <v>672.87</v>
          </cell>
          <cell r="P36">
            <v>186.91800000000001</v>
          </cell>
          <cell r="Q36">
            <v>134.57400000000001</v>
          </cell>
        </row>
        <row r="37">
          <cell r="A37">
            <v>1103</v>
          </cell>
          <cell r="B37">
            <v>11</v>
          </cell>
          <cell r="C37">
            <v>3</v>
          </cell>
          <cell r="D37" t="str">
            <v>3P</v>
          </cell>
          <cell r="E37">
            <v>0</v>
          </cell>
          <cell r="F37">
            <v>1732.7445942659999</v>
          </cell>
          <cell r="G37">
            <v>0</v>
          </cell>
          <cell r="H37">
            <v>1301.8555953120001</v>
          </cell>
          <cell r="I37">
            <v>0</v>
          </cell>
          <cell r="J37">
            <v>1732.74</v>
          </cell>
          <cell r="K37">
            <v>0</v>
          </cell>
          <cell r="L37">
            <v>75.099999999999994</v>
          </cell>
          <cell r="M37">
            <v>0</v>
          </cell>
          <cell r="N37">
            <v>1301.8599999999999</v>
          </cell>
          <cell r="P37">
            <v>346.548</v>
          </cell>
          <cell r="Q37">
            <v>260.37199999999996</v>
          </cell>
        </row>
        <row r="38">
          <cell r="A38">
            <v>1201</v>
          </cell>
          <cell r="B38">
            <v>12</v>
          </cell>
          <cell r="C38">
            <v>1</v>
          </cell>
          <cell r="D38" t="str">
            <v>1P</v>
          </cell>
          <cell r="E38">
            <v>649.02438460386998</v>
          </cell>
          <cell r="F38">
            <v>1372.3734925148601</v>
          </cell>
          <cell r="G38">
            <v>64.309126422100007</v>
          </cell>
          <cell r="H38">
            <v>123.813481789541</v>
          </cell>
          <cell r="I38">
            <v>649</v>
          </cell>
          <cell r="J38">
            <v>1372.4</v>
          </cell>
          <cell r="K38">
            <v>30</v>
          </cell>
          <cell r="L38">
            <v>40</v>
          </cell>
          <cell r="M38">
            <v>64.3</v>
          </cell>
          <cell r="N38">
            <v>123.8</v>
          </cell>
          <cell r="P38">
            <v>923.48</v>
          </cell>
          <cell r="Q38">
            <v>89.06</v>
          </cell>
        </row>
        <row r="39">
          <cell r="A39">
            <v>1202</v>
          </cell>
          <cell r="B39">
            <v>12</v>
          </cell>
          <cell r="C39">
            <v>2</v>
          </cell>
          <cell r="D39" t="str">
            <v>2P</v>
          </cell>
          <cell r="E39">
            <v>649.02438460386998</v>
          </cell>
          <cell r="F39">
            <v>1372.3734925148601</v>
          </cell>
          <cell r="G39">
            <v>64.309126422100007</v>
          </cell>
          <cell r="H39">
            <v>123.813481789541</v>
          </cell>
          <cell r="I39">
            <v>649</v>
          </cell>
          <cell r="J39">
            <v>1372.4</v>
          </cell>
          <cell r="K39">
            <v>30</v>
          </cell>
          <cell r="L39">
            <v>40</v>
          </cell>
          <cell r="M39">
            <v>64.3</v>
          </cell>
          <cell r="N39">
            <v>123.8</v>
          </cell>
          <cell r="P39">
            <v>923.48</v>
          </cell>
          <cell r="Q39">
            <v>89.06</v>
          </cell>
        </row>
        <row r="40">
          <cell r="A40">
            <v>1203</v>
          </cell>
          <cell r="B40">
            <v>12</v>
          </cell>
          <cell r="C40">
            <v>3</v>
          </cell>
          <cell r="D40" t="str">
            <v>3P</v>
          </cell>
          <cell r="E40">
            <v>649.02438460386998</v>
          </cell>
          <cell r="F40">
            <v>1372.3734925148701</v>
          </cell>
          <cell r="G40">
            <v>67.373926356487004</v>
          </cell>
          <cell r="H40">
            <v>129.54298192687</v>
          </cell>
          <cell r="I40">
            <v>649</v>
          </cell>
          <cell r="J40">
            <v>1372.4</v>
          </cell>
          <cell r="K40">
            <v>30</v>
          </cell>
          <cell r="L40">
            <v>40</v>
          </cell>
          <cell r="M40">
            <v>64.3</v>
          </cell>
          <cell r="N40">
            <v>123.8</v>
          </cell>
          <cell r="P40">
            <v>923.48</v>
          </cell>
          <cell r="Q40">
            <v>89.06</v>
          </cell>
        </row>
        <row r="41">
          <cell r="A41">
            <v>1301</v>
          </cell>
          <cell r="B41">
            <v>13</v>
          </cell>
          <cell r="C41">
            <v>1</v>
          </cell>
          <cell r="D41" t="str">
            <v>1P</v>
          </cell>
          <cell r="E41">
            <v>389.45573818785999</v>
          </cell>
          <cell r="F41">
            <v>251.1564299883</v>
          </cell>
          <cell r="G41">
            <v>85.418597653517992</v>
          </cell>
          <cell r="H41">
            <v>56.537621517665997</v>
          </cell>
          <cell r="I41">
            <v>389.45</v>
          </cell>
          <cell r="J41">
            <v>251.26</v>
          </cell>
          <cell r="K41">
            <v>25</v>
          </cell>
          <cell r="L41">
            <v>42</v>
          </cell>
          <cell r="M41">
            <v>85.41</v>
          </cell>
          <cell r="N41">
            <v>56.54</v>
          </cell>
          <cell r="P41">
            <v>439.702</v>
          </cell>
          <cell r="Q41">
            <v>96.717999999999989</v>
          </cell>
        </row>
        <row r="42">
          <cell r="A42">
            <v>1302</v>
          </cell>
          <cell r="B42">
            <v>13</v>
          </cell>
          <cell r="C42">
            <v>2</v>
          </cell>
          <cell r="D42" t="str">
            <v>2P</v>
          </cell>
          <cell r="E42">
            <v>984.60556964105001</v>
          </cell>
          <cell r="F42">
            <v>606.96474684430996</v>
          </cell>
          <cell r="G42">
            <v>242.09565724279997</v>
          </cell>
          <cell r="H42">
            <v>153.16604787586999</v>
          </cell>
          <cell r="I42">
            <v>984.61</v>
          </cell>
          <cell r="J42">
            <v>606.97</v>
          </cell>
          <cell r="K42">
            <v>24</v>
          </cell>
          <cell r="L42">
            <v>34</v>
          </cell>
          <cell r="M42">
            <v>242.1</v>
          </cell>
          <cell r="N42">
            <v>153.16</v>
          </cell>
          <cell r="P42">
            <v>1106.0039999999999</v>
          </cell>
          <cell r="Q42">
            <v>272.73199999999997</v>
          </cell>
        </row>
        <row r="43">
          <cell r="A43">
            <v>1303</v>
          </cell>
          <cell r="B43">
            <v>13</v>
          </cell>
          <cell r="C43">
            <v>3</v>
          </cell>
          <cell r="D43" t="str">
            <v>3P</v>
          </cell>
          <cell r="E43">
            <v>1757.8736507164999</v>
          </cell>
          <cell r="F43">
            <v>1134.31732322362</v>
          </cell>
          <cell r="G43">
            <v>471.64491003059999</v>
          </cell>
          <cell r="H43">
            <v>303.40259705955998</v>
          </cell>
          <cell r="I43">
            <v>1757.87</v>
          </cell>
          <cell r="J43">
            <v>1134.31</v>
          </cell>
          <cell r="K43">
            <v>26</v>
          </cell>
          <cell r="L43">
            <v>36</v>
          </cell>
          <cell r="M43">
            <v>471.65</v>
          </cell>
          <cell r="N43">
            <v>303.39999999999998</v>
          </cell>
          <cell r="P43">
            <v>1984.732</v>
          </cell>
          <cell r="Q43">
            <v>532.32999999999993</v>
          </cell>
        </row>
        <row r="44">
          <cell r="A44">
            <v>1401</v>
          </cell>
          <cell r="B44">
            <v>14</v>
          </cell>
          <cell r="C44">
            <v>1</v>
          </cell>
          <cell r="D44" t="str">
            <v>1P</v>
          </cell>
          <cell r="E44">
            <v>1736.9706897200128</v>
          </cell>
          <cell r="F44">
            <v>5199.8994583678395</v>
          </cell>
          <cell r="G44">
            <v>351.95289645582108</v>
          </cell>
          <cell r="H44">
            <v>1728.9956731121306</v>
          </cell>
          <cell r="I44">
            <v>1737</v>
          </cell>
          <cell r="J44">
            <v>5200</v>
          </cell>
          <cell r="K44">
            <v>20</v>
          </cell>
          <cell r="L44">
            <v>33</v>
          </cell>
          <cell r="M44">
            <v>352</v>
          </cell>
          <cell r="N44">
            <v>1729</v>
          </cell>
          <cell r="O44">
            <v>696</v>
          </cell>
          <cell r="P44">
            <v>2777</v>
          </cell>
          <cell r="Q44">
            <v>697.8</v>
          </cell>
        </row>
        <row r="45">
          <cell r="A45">
            <v>1402</v>
          </cell>
          <cell r="B45">
            <v>14</v>
          </cell>
          <cell r="C45">
            <v>2</v>
          </cell>
          <cell r="D45" t="str">
            <v>2P</v>
          </cell>
          <cell r="E45">
            <v>2612.747146686715</v>
          </cell>
          <cell r="F45">
            <v>8179.9858835415698</v>
          </cell>
          <cell r="G45">
            <v>674.93627031034805</v>
          </cell>
          <cell r="H45">
            <v>3286.33027278279</v>
          </cell>
          <cell r="I45">
            <v>2613</v>
          </cell>
          <cell r="J45">
            <v>8180</v>
          </cell>
          <cell r="K45">
            <v>26</v>
          </cell>
          <cell r="L45">
            <v>40</v>
          </cell>
          <cell r="M45">
            <v>675</v>
          </cell>
          <cell r="N45">
            <v>3286</v>
          </cell>
          <cell r="O45">
            <v>1328</v>
          </cell>
          <cell r="P45">
            <v>4249</v>
          </cell>
          <cell r="Q45">
            <v>1332.2</v>
          </cell>
        </row>
        <row r="46">
          <cell r="A46">
            <v>1403</v>
          </cell>
          <cell r="B46">
            <v>14</v>
          </cell>
          <cell r="C46">
            <v>3</v>
          </cell>
          <cell r="D46" t="str">
            <v>3P</v>
          </cell>
          <cell r="E46">
            <v>4738.4858689979937</v>
          </cell>
          <cell r="F46">
            <v>14669.5029282011</v>
          </cell>
          <cell r="G46">
            <v>1371.4538188530719</v>
          </cell>
          <cell r="H46">
            <v>6596.2423691538906</v>
          </cell>
          <cell r="I46">
            <v>4738</v>
          </cell>
          <cell r="J46">
            <v>14670</v>
          </cell>
          <cell r="K46">
            <v>29</v>
          </cell>
          <cell r="L46">
            <v>45</v>
          </cell>
          <cell r="M46">
            <v>1371</v>
          </cell>
          <cell r="N46">
            <v>6596</v>
          </cell>
          <cell r="O46">
            <v>2691</v>
          </cell>
          <cell r="P46">
            <v>7672</v>
          </cell>
          <cell r="Q46">
            <v>2690.2</v>
          </cell>
        </row>
        <row r="47">
          <cell r="A47">
            <v>1501</v>
          </cell>
          <cell r="B47">
            <v>15</v>
          </cell>
          <cell r="C47">
            <v>1</v>
          </cell>
          <cell r="D47" t="str">
            <v>1P</v>
          </cell>
          <cell r="E47">
            <v>1969.4674938167302</v>
          </cell>
          <cell r="F47">
            <v>2623.0738937776368</v>
          </cell>
          <cell r="G47">
            <v>88.497270907087014</v>
          </cell>
          <cell r="H47">
            <v>218.002321817385</v>
          </cell>
          <cell r="I47">
            <v>2010.9475375806769</v>
          </cell>
          <cell r="J47">
            <v>2638.3736312324058</v>
          </cell>
          <cell r="M47">
            <v>88.5</v>
          </cell>
          <cell r="N47">
            <v>218</v>
          </cell>
          <cell r="P47">
            <v>2538.6222638271583</v>
          </cell>
          <cell r="Q47">
            <v>132.1</v>
          </cell>
        </row>
        <row r="48">
          <cell r="A48">
            <v>1502</v>
          </cell>
          <cell r="B48">
            <v>15</v>
          </cell>
          <cell r="C48">
            <v>2</v>
          </cell>
          <cell r="D48" t="str">
            <v>2P</v>
          </cell>
          <cell r="E48">
            <v>2036.231718236731</v>
          </cell>
          <cell r="F48">
            <v>2711.2958213283755</v>
          </cell>
          <cell r="G48">
            <v>109.16189497981701</v>
          </cell>
          <cell r="H48">
            <v>280.31251929034499</v>
          </cell>
          <cell r="I48">
            <v>2077.7117620006775</v>
          </cell>
          <cell r="J48">
            <v>2726.595558783144</v>
          </cell>
          <cell r="K48">
            <v>29</v>
          </cell>
          <cell r="L48">
            <v>31</v>
          </cell>
          <cell r="M48">
            <v>109.2</v>
          </cell>
          <cell r="N48">
            <v>280.3</v>
          </cell>
          <cell r="P48">
            <v>2623.0308737573064</v>
          </cell>
          <cell r="Q48">
            <v>165.26</v>
          </cell>
        </row>
        <row r="49">
          <cell r="A49">
            <v>1503</v>
          </cell>
          <cell r="B49">
            <v>15</v>
          </cell>
          <cell r="C49">
            <v>3</v>
          </cell>
          <cell r="D49" t="str">
            <v>3P</v>
          </cell>
          <cell r="E49">
            <v>2654.7943592130414</v>
          </cell>
          <cell r="F49">
            <v>3610.3842819404754</v>
          </cell>
          <cell r="G49">
            <v>132.84838269638001</v>
          </cell>
          <cell r="H49">
            <v>332.09673659437698</v>
          </cell>
          <cell r="I49">
            <v>2805.1903721081676</v>
          </cell>
          <cell r="J49">
            <v>3697.0331682254646</v>
          </cell>
          <cell r="M49">
            <v>141.4</v>
          </cell>
          <cell r="N49">
            <v>343.8</v>
          </cell>
          <cell r="P49">
            <v>3544.5970057532604</v>
          </cell>
          <cell r="Q49">
            <v>210.16000000000003</v>
          </cell>
        </row>
        <row r="50">
          <cell r="A50">
            <v>1601</v>
          </cell>
          <cell r="B50">
            <v>16</v>
          </cell>
          <cell r="C50">
            <v>1</v>
          </cell>
          <cell r="D50" t="str">
            <v>1P</v>
          </cell>
          <cell r="E50">
            <v>684.27637710094996</v>
          </cell>
          <cell r="F50">
            <v>262.546499848368</v>
          </cell>
          <cell r="G50">
            <v>21.862529925700002</v>
          </cell>
          <cell r="H50">
            <v>37.589065299700003</v>
          </cell>
          <cell r="P50">
            <v>0</v>
          </cell>
          <cell r="Q50">
            <v>0</v>
          </cell>
        </row>
        <row r="51">
          <cell r="A51">
            <v>1602</v>
          </cell>
          <cell r="B51">
            <v>16</v>
          </cell>
          <cell r="C51">
            <v>2</v>
          </cell>
          <cell r="D51" t="str">
            <v>2P</v>
          </cell>
          <cell r="E51">
            <v>9751.3314979548013</v>
          </cell>
          <cell r="F51">
            <v>3812.1822087652999</v>
          </cell>
          <cell r="G51">
            <v>791.88958630419995</v>
          </cell>
          <cell r="H51">
            <v>1868.70956407364</v>
          </cell>
          <cell r="P51">
            <v>0</v>
          </cell>
          <cell r="Q51">
            <v>0</v>
          </cell>
        </row>
        <row r="52">
          <cell r="A52">
            <v>1603</v>
          </cell>
          <cell r="B52">
            <v>16</v>
          </cell>
          <cell r="C52">
            <v>3</v>
          </cell>
          <cell r="D52" t="str">
            <v>3P</v>
          </cell>
          <cell r="E52">
            <v>23960.388609704998</v>
          </cell>
          <cell r="F52">
            <v>9647.3460471369999</v>
          </cell>
          <cell r="G52">
            <v>2054.1988232015001</v>
          </cell>
          <cell r="H52">
            <v>5419.6952088943399</v>
          </cell>
          <cell r="P52">
            <v>0</v>
          </cell>
          <cell r="Q52">
            <v>0</v>
          </cell>
        </row>
        <row r="53">
          <cell r="A53">
            <v>1701</v>
          </cell>
          <cell r="B53">
            <v>17</v>
          </cell>
          <cell r="C53">
            <v>1</v>
          </cell>
          <cell r="D53" t="str">
            <v>1P</v>
          </cell>
          <cell r="E53">
            <v>4697.2687844419006</v>
          </cell>
          <cell r="F53">
            <v>1268.739540779</v>
          </cell>
          <cell r="G53">
            <v>56.98039631935</v>
          </cell>
          <cell r="H53">
            <v>98.138343517590002</v>
          </cell>
          <cell r="P53">
            <v>0</v>
          </cell>
          <cell r="Q53">
            <v>0</v>
          </cell>
        </row>
        <row r="54">
          <cell r="A54">
            <v>1702</v>
          </cell>
          <cell r="B54">
            <v>17</v>
          </cell>
          <cell r="C54">
            <v>2</v>
          </cell>
          <cell r="D54" t="str">
            <v>2P</v>
          </cell>
          <cell r="E54">
            <v>10059.531708196</v>
          </cell>
          <cell r="F54">
            <v>3576.7172045049997</v>
          </cell>
          <cell r="G54">
            <v>537.09947259101</v>
          </cell>
          <cell r="H54">
            <v>1239.8275378347639</v>
          </cell>
          <cell r="P54">
            <v>0</v>
          </cell>
          <cell r="Q54">
            <v>0</v>
          </cell>
        </row>
        <row r="55">
          <cell r="A55">
            <v>1703</v>
          </cell>
          <cell r="B55">
            <v>17</v>
          </cell>
          <cell r="C55">
            <v>3</v>
          </cell>
          <cell r="D55" t="str">
            <v>3P</v>
          </cell>
          <cell r="E55">
            <v>10533.488814340999</v>
          </cell>
          <cell r="F55">
            <v>3846.1148668861997</v>
          </cell>
          <cell r="G55">
            <v>664.48632077640002</v>
          </cell>
          <cell r="H55">
            <v>1594.807378665264</v>
          </cell>
          <cell r="P55">
            <v>0</v>
          </cell>
          <cell r="Q55">
            <v>0</v>
          </cell>
        </row>
        <row r="56">
          <cell r="A56">
            <v>1801</v>
          </cell>
          <cell r="B56">
            <v>18</v>
          </cell>
          <cell r="C56">
            <v>1</v>
          </cell>
          <cell r="D56" t="str">
            <v>1P</v>
          </cell>
          <cell r="E56">
            <v>731.52454447014986</v>
          </cell>
          <cell r="F56">
            <v>356.07703413146999</v>
          </cell>
          <cell r="G56">
            <v>24.214676907146</v>
          </cell>
          <cell r="H56">
            <v>41.636938193349998</v>
          </cell>
          <cell r="P56">
            <v>0</v>
          </cell>
          <cell r="Q56">
            <v>0</v>
          </cell>
        </row>
        <row r="57">
          <cell r="A57">
            <v>1802</v>
          </cell>
          <cell r="B57">
            <v>18</v>
          </cell>
          <cell r="C57">
            <v>2</v>
          </cell>
          <cell r="D57" t="str">
            <v>2P</v>
          </cell>
          <cell r="E57">
            <v>13108.484641137</v>
          </cell>
          <cell r="F57">
            <v>6094.8600763535997</v>
          </cell>
          <cell r="G57">
            <v>1325.1660554587497</v>
          </cell>
          <cell r="H57">
            <v>2999.0462583673602</v>
          </cell>
          <cell r="P57">
            <v>0</v>
          </cell>
          <cell r="Q57">
            <v>0</v>
          </cell>
        </row>
        <row r="58">
          <cell r="A58">
            <v>1803</v>
          </cell>
          <cell r="B58">
            <v>18</v>
          </cell>
          <cell r="C58">
            <v>3</v>
          </cell>
          <cell r="D58" t="str">
            <v>3P</v>
          </cell>
          <cell r="E58">
            <v>19592.188550033999</v>
          </cell>
          <cell r="F58">
            <v>9014.2264296140002</v>
          </cell>
          <cell r="G58">
            <v>1797.0733823989501</v>
          </cell>
          <cell r="H58">
            <v>4263.3053039241595</v>
          </cell>
          <cell r="P58">
            <v>0</v>
          </cell>
          <cell r="Q58">
            <v>0</v>
          </cell>
        </row>
        <row r="59">
          <cell r="A59">
            <v>1901</v>
          </cell>
          <cell r="B59">
            <v>19</v>
          </cell>
          <cell r="C59">
            <v>1</v>
          </cell>
          <cell r="D59" t="str">
            <v>1P</v>
          </cell>
          <cell r="E59">
            <v>904.07492101130003</v>
          </cell>
          <cell r="F59">
            <v>371.31631107060002</v>
          </cell>
          <cell r="G59">
            <v>26.104364965359999</v>
          </cell>
          <cell r="H59">
            <v>47.046895555890003</v>
          </cell>
          <cell r="P59">
            <v>0</v>
          </cell>
          <cell r="Q59">
            <v>0</v>
          </cell>
        </row>
        <row r="60">
          <cell r="A60">
            <v>1902</v>
          </cell>
          <cell r="B60">
            <v>19</v>
          </cell>
          <cell r="C60">
            <v>2</v>
          </cell>
          <cell r="D60" t="str">
            <v>2P</v>
          </cell>
          <cell r="E60">
            <v>13348.066963998001</v>
          </cell>
          <cell r="F60">
            <v>5146.2436840419996</v>
          </cell>
          <cell r="G60">
            <v>905.73723725290006</v>
          </cell>
          <cell r="H60">
            <v>2138.8195436250699</v>
          </cell>
          <cell r="P60">
            <v>0</v>
          </cell>
          <cell r="Q60">
            <v>0</v>
          </cell>
        </row>
        <row r="61">
          <cell r="A61">
            <v>1903</v>
          </cell>
          <cell r="B61">
            <v>19</v>
          </cell>
          <cell r="C61">
            <v>3</v>
          </cell>
          <cell r="D61" t="str">
            <v>3P</v>
          </cell>
          <cell r="E61">
            <v>17330.433116442</v>
          </cell>
          <cell r="F61">
            <v>6673.7193448389999</v>
          </cell>
          <cell r="G61">
            <v>1599.0159813433002</v>
          </cell>
          <cell r="H61">
            <v>4070.7794695830698</v>
          </cell>
          <cell r="P61">
            <v>0</v>
          </cell>
          <cell r="Q61">
            <v>0</v>
          </cell>
        </row>
        <row r="62">
          <cell r="A62">
            <v>2001</v>
          </cell>
          <cell r="B62">
            <v>20</v>
          </cell>
          <cell r="C62">
            <v>1</v>
          </cell>
          <cell r="D62" t="str">
            <v>1P</v>
          </cell>
          <cell r="E62">
            <v>819.72378018049994</v>
          </cell>
          <cell r="F62">
            <v>399.25808708474</v>
          </cell>
          <cell r="G62">
            <v>13.869331452560001</v>
          </cell>
          <cell r="H62">
            <v>24.223408176349999</v>
          </cell>
          <cell r="P62">
            <v>0</v>
          </cell>
          <cell r="Q62">
            <v>0</v>
          </cell>
        </row>
        <row r="63">
          <cell r="A63">
            <v>2002</v>
          </cell>
          <cell r="B63">
            <v>20</v>
          </cell>
          <cell r="C63">
            <v>2</v>
          </cell>
          <cell r="D63" t="str">
            <v>2P</v>
          </cell>
          <cell r="E63">
            <v>4478.0116325119998</v>
          </cell>
          <cell r="F63">
            <v>2024.3714227421001</v>
          </cell>
          <cell r="G63">
            <v>437.62526459169999</v>
          </cell>
          <cell r="H63">
            <v>928.95623857310011</v>
          </cell>
          <cell r="P63">
            <v>0</v>
          </cell>
          <cell r="Q63">
            <v>0</v>
          </cell>
        </row>
        <row r="64">
          <cell r="A64">
            <v>2003</v>
          </cell>
          <cell r="B64">
            <v>20</v>
          </cell>
          <cell r="C64">
            <v>3</v>
          </cell>
          <cell r="D64" t="str">
            <v>3P</v>
          </cell>
          <cell r="E64">
            <v>15190.721811407</v>
          </cell>
          <cell r="F64">
            <v>6795.3119777809998</v>
          </cell>
          <cell r="G64">
            <v>1751.0369762226001</v>
          </cell>
          <cell r="H64">
            <v>4422.0359470454005</v>
          </cell>
          <cell r="P64">
            <v>0</v>
          </cell>
          <cell r="Q64">
            <v>0</v>
          </cell>
        </row>
        <row r="65">
          <cell r="A65">
            <v>2101</v>
          </cell>
          <cell r="B65">
            <v>21</v>
          </cell>
          <cell r="C65">
            <v>1</v>
          </cell>
          <cell r="D65" t="str">
            <v>1P</v>
          </cell>
          <cell r="E65">
            <v>5905.9040640550002</v>
          </cell>
          <cell r="F65">
            <v>1990.6813667441997</v>
          </cell>
          <cell r="G65">
            <v>80.224642154229997</v>
          </cell>
          <cell r="H65">
            <v>134.92863411041</v>
          </cell>
          <cell r="P65">
            <v>0</v>
          </cell>
          <cell r="Q65">
            <v>0</v>
          </cell>
        </row>
        <row r="66">
          <cell r="A66">
            <v>2102</v>
          </cell>
          <cell r="B66">
            <v>21</v>
          </cell>
          <cell r="C66">
            <v>2</v>
          </cell>
          <cell r="D66" t="str">
            <v>2P</v>
          </cell>
          <cell r="E66">
            <v>12361.754084585002</v>
          </cell>
          <cell r="F66">
            <v>4109.0075234668002</v>
          </cell>
          <cell r="G66">
            <v>611.49363266809996</v>
          </cell>
          <cell r="H66">
            <v>1398.17310001494</v>
          </cell>
          <cell r="P66">
            <v>0</v>
          </cell>
          <cell r="Q66">
            <v>0</v>
          </cell>
        </row>
        <row r="67">
          <cell r="A67">
            <v>2103</v>
          </cell>
          <cell r="B67">
            <v>21</v>
          </cell>
          <cell r="C67">
            <v>3</v>
          </cell>
          <cell r="D67" t="str">
            <v>3P</v>
          </cell>
          <cell r="E67">
            <v>13637.366869703998</v>
          </cell>
          <cell r="F67">
            <v>4571.8835026372999</v>
          </cell>
          <cell r="G67">
            <v>767.32515442429997</v>
          </cell>
          <cell r="H67">
            <v>1828.8183132280399</v>
          </cell>
          <cell r="P67">
            <v>0</v>
          </cell>
          <cell r="Q67">
            <v>0</v>
          </cell>
        </row>
        <row r="68">
          <cell r="A68">
            <v>2201</v>
          </cell>
          <cell r="B68">
            <v>22</v>
          </cell>
          <cell r="C68">
            <v>1</v>
          </cell>
          <cell r="D68" t="str">
            <v>1P</v>
          </cell>
          <cell r="E68">
            <v>3636.4271363898001</v>
          </cell>
          <cell r="F68">
            <v>1302.8188565314001</v>
          </cell>
          <cell r="G68">
            <v>50.281908569470005</v>
          </cell>
          <cell r="H68">
            <v>96.093046973650004</v>
          </cell>
          <cell r="P68">
            <v>0</v>
          </cell>
          <cell r="Q68">
            <v>0</v>
          </cell>
        </row>
        <row r="69">
          <cell r="A69">
            <v>2202</v>
          </cell>
          <cell r="B69">
            <v>22</v>
          </cell>
          <cell r="C69">
            <v>2</v>
          </cell>
          <cell r="D69" t="str">
            <v>2P</v>
          </cell>
          <cell r="E69">
            <v>9469.1488767320006</v>
          </cell>
          <cell r="F69">
            <v>3571.0868633350001</v>
          </cell>
          <cell r="G69">
            <v>553.09802775440005</v>
          </cell>
          <cell r="H69">
            <v>1291.7873911862</v>
          </cell>
          <cell r="P69">
            <v>0</v>
          </cell>
          <cell r="Q69">
            <v>0</v>
          </cell>
        </row>
        <row r="70">
          <cell r="A70">
            <v>2203</v>
          </cell>
          <cell r="B70">
            <v>22</v>
          </cell>
          <cell r="C70">
            <v>3</v>
          </cell>
          <cell r="D70" t="str">
            <v>3P</v>
          </cell>
          <cell r="E70">
            <v>12230.871992118999</v>
          </cell>
          <cell r="F70">
            <v>4594.7901702529998</v>
          </cell>
          <cell r="G70">
            <v>774.00761091039999</v>
          </cell>
          <cell r="H70">
            <v>1907.396152259</v>
          </cell>
          <cell r="P70">
            <v>0</v>
          </cell>
          <cell r="Q70">
            <v>0</v>
          </cell>
        </row>
        <row r="71">
          <cell r="A71">
            <v>2301</v>
          </cell>
          <cell r="B71">
            <v>23</v>
          </cell>
          <cell r="C71">
            <v>1</v>
          </cell>
          <cell r="D71" t="str">
            <v>1P</v>
          </cell>
          <cell r="E71">
            <v>3903.196665083</v>
          </cell>
          <cell r="F71">
            <v>1749.6078710475899</v>
          </cell>
          <cell r="G71">
            <v>84.757193870359998</v>
          </cell>
          <cell r="H71">
            <v>131.09123330449</v>
          </cell>
          <cell r="P71">
            <v>0</v>
          </cell>
          <cell r="Q71">
            <v>0</v>
          </cell>
        </row>
        <row r="72">
          <cell r="A72">
            <v>2302</v>
          </cell>
          <cell r="B72">
            <v>23</v>
          </cell>
          <cell r="C72">
            <v>2</v>
          </cell>
          <cell r="D72" t="str">
            <v>2P</v>
          </cell>
          <cell r="E72">
            <v>15541.443400021999</v>
          </cell>
          <cell r="F72">
            <v>6089.7761961779997</v>
          </cell>
          <cell r="G72">
            <v>992.39495145401997</v>
          </cell>
          <cell r="H72">
            <v>2288.4997524049595</v>
          </cell>
          <cell r="P72">
            <v>0</v>
          </cell>
          <cell r="Q72">
            <v>0</v>
          </cell>
        </row>
        <row r="73">
          <cell r="A73">
            <v>2303</v>
          </cell>
          <cell r="B73">
            <v>23</v>
          </cell>
          <cell r="C73">
            <v>3</v>
          </cell>
          <cell r="D73" t="str">
            <v>3P</v>
          </cell>
          <cell r="E73">
            <v>24814.162340101997</v>
          </cell>
          <cell r="F73">
            <v>9291.5199669149988</v>
          </cell>
          <cell r="G73">
            <v>1992.5241271100199</v>
          </cell>
          <cell r="H73">
            <v>5073.4184745389603</v>
          </cell>
          <cell r="P73">
            <v>0</v>
          </cell>
          <cell r="Q73">
            <v>0</v>
          </cell>
        </row>
        <row r="74">
          <cell r="A74">
            <v>2401</v>
          </cell>
          <cell r="B74">
            <v>24</v>
          </cell>
          <cell r="C74">
            <v>1</v>
          </cell>
          <cell r="D74" t="str">
            <v>1P</v>
          </cell>
          <cell r="E74">
            <v>0</v>
          </cell>
          <cell r="F74">
            <v>0</v>
          </cell>
          <cell r="G74">
            <v>0</v>
          </cell>
          <cell r="H74">
            <v>0</v>
          </cell>
          <cell r="I74">
            <v>0</v>
          </cell>
          <cell r="J74">
            <v>0</v>
          </cell>
          <cell r="K74">
            <v>0</v>
          </cell>
          <cell r="L74">
            <v>0</v>
          </cell>
          <cell r="M74">
            <v>0</v>
          </cell>
          <cell r="N74">
            <v>0</v>
          </cell>
          <cell r="P74">
            <v>0</v>
          </cell>
          <cell r="Q74">
            <v>0</v>
          </cell>
        </row>
        <row r="75">
          <cell r="A75">
            <v>2402</v>
          </cell>
          <cell r="B75">
            <v>24</v>
          </cell>
          <cell r="C75">
            <v>2</v>
          </cell>
          <cell r="D75" t="str">
            <v>2P</v>
          </cell>
          <cell r="E75">
            <v>0</v>
          </cell>
          <cell r="F75">
            <v>244.87014313829999</v>
          </cell>
          <cell r="G75">
            <v>0</v>
          </cell>
          <cell r="H75">
            <v>155.49593832099998</v>
          </cell>
          <cell r="I75">
            <v>0</v>
          </cell>
          <cell r="J75">
            <v>244.9</v>
          </cell>
          <cell r="K75">
            <v>0</v>
          </cell>
          <cell r="L75">
            <v>64</v>
          </cell>
          <cell r="M75">
            <v>0</v>
          </cell>
          <cell r="N75">
            <v>155.5</v>
          </cell>
          <cell r="P75">
            <v>48.980000000000004</v>
          </cell>
          <cell r="Q75">
            <v>31.1</v>
          </cell>
        </row>
        <row r="76">
          <cell r="A76">
            <v>2403</v>
          </cell>
          <cell r="B76">
            <v>24</v>
          </cell>
          <cell r="C76">
            <v>3</v>
          </cell>
          <cell r="D76" t="str">
            <v>3P</v>
          </cell>
          <cell r="E76">
            <v>0</v>
          </cell>
          <cell r="F76">
            <v>269.84340731675002</v>
          </cell>
          <cell r="G76">
            <v>0</v>
          </cell>
          <cell r="H76">
            <v>191.16617966839999</v>
          </cell>
          <cell r="I76">
            <v>0</v>
          </cell>
          <cell r="J76">
            <v>284.10000000000002</v>
          </cell>
          <cell r="K76">
            <v>0</v>
          </cell>
          <cell r="L76">
            <v>71</v>
          </cell>
          <cell r="M76">
            <v>0</v>
          </cell>
          <cell r="N76">
            <v>201.5</v>
          </cell>
          <cell r="P76">
            <v>56.820000000000007</v>
          </cell>
          <cell r="Q76">
            <v>40.299999999999997</v>
          </cell>
        </row>
        <row r="77">
          <cell r="A77">
            <v>2501</v>
          </cell>
          <cell r="B77">
            <v>25</v>
          </cell>
          <cell r="C77">
            <v>1</v>
          </cell>
          <cell r="D77" t="str">
            <v>1P</v>
          </cell>
          <cell r="E77">
            <v>13104.44580302935</v>
          </cell>
          <cell r="F77">
            <v>11200.730533106518</v>
          </cell>
          <cell r="G77">
            <v>106.77761008083367</v>
          </cell>
          <cell r="H77">
            <v>152.31886225395411</v>
          </cell>
          <cell r="I77">
            <v>13183.866279857179</v>
          </cell>
          <cell r="J77">
            <v>13312.923879970496</v>
          </cell>
          <cell r="M77">
            <v>106.78</v>
          </cell>
          <cell r="N77">
            <v>152.32</v>
          </cell>
          <cell r="P77">
            <v>15846.451055851277</v>
          </cell>
          <cell r="Q77">
            <v>137.244</v>
          </cell>
        </row>
        <row r="78">
          <cell r="A78">
            <v>2502</v>
          </cell>
          <cell r="B78">
            <v>25</v>
          </cell>
          <cell r="C78">
            <v>2</v>
          </cell>
          <cell r="D78" t="str">
            <v>2P</v>
          </cell>
          <cell r="E78">
            <v>13133.581883785348</v>
          </cell>
          <cell r="F78">
            <v>11286.196123248754</v>
          </cell>
          <cell r="G78">
            <v>298.6795738032564</v>
          </cell>
          <cell r="H78">
            <v>329.4679901408166</v>
          </cell>
          <cell r="I78">
            <v>13213.002360613173</v>
          </cell>
          <cell r="J78">
            <v>13398.389470112734</v>
          </cell>
          <cell r="K78">
            <v>29</v>
          </cell>
          <cell r="L78">
            <v>31</v>
          </cell>
          <cell r="M78">
            <v>298.68</v>
          </cell>
          <cell r="N78">
            <v>329.47</v>
          </cell>
          <cell r="P78">
            <v>15892.680254635719</v>
          </cell>
          <cell r="Q78">
            <v>364.57400000000001</v>
          </cell>
        </row>
        <row r="79">
          <cell r="A79">
            <v>2503</v>
          </cell>
          <cell r="B79">
            <v>25</v>
          </cell>
          <cell r="C79">
            <v>3</v>
          </cell>
          <cell r="D79" t="str">
            <v>3P</v>
          </cell>
          <cell r="E79">
            <v>13149.61535363831</v>
          </cell>
          <cell r="F79">
            <v>11321.794429618367</v>
          </cell>
          <cell r="G79">
            <v>408.67163478044966</v>
          </cell>
          <cell r="H79">
            <v>474.86011273545051</v>
          </cell>
          <cell r="I79">
            <v>13258.889572986849</v>
          </cell>
          <cell r="J79">
            <v>23488.334573466553</v>
          </cell>
          <cell r="M79">
            <v>409.32</v>
          </cell>
          <cell r="N79">
            <v>476.48</v>
          </cell>
          <cell r="P79">
            <v>17956.556487680158</v>
          </cell>
          <cell r="Q79">
            <v>504.61599999999999</v>
          </cell>
        </row>
        <row r="80">
          <cell r="A80">
            <v>2601</v>
          </cell>
          <cell r="B80">
            <v>26</v>
          </cell>
          <cell r="C80">
            <v>1</v>
          </cell>
          <cell r="D80" t="str">
            <v>1P</v>
          </cell>
          <cell r="E80">
            <v>12363.428157557799</v>
          </cell>
          <cell r="F80">
            <v>26675.167374035023</v>
          </cell>
          <cell r="G80">
            <v>50.923889533242011</v>
          </cell>
          <cell r="H80">
            <v>36.697480864206049</v>
          </cell>
          <cell r="I80">
            <v>12363.4</v>
          </cell>
          <cell r="J80">
            <v>26675.200000000001</v>
          </cell>
          <cell r="K80">
            <v>10.45</v>
          </cell>
          <cell r="L80">
            <v>10.9</v>
          </cell>
          <cell r="M80">
            <v>50.9</v>
          </cell>
          <cell r="N80">
            <v>36.700000000000003</v>
          </cell>
          <cell r="P80">
            <v>17698.439999999999</v>
          </cell>
          <cell r="Q80">
            <v>58.24</v>
          </cell>
        </row>
        <row r="81">
          <cell r="A81">
            <v>2602</v>
          </cell>
          <cell r="B81">
            <v>26</v>
          </cell>
          <cell r="C81">
            <v>2</v>
          </cell>
          <cell r="D81" t="str">
            <v>2P</v>
          </cell>
          <cell r="E81">
            <v>12417.6796074907</v>
          </cell>
          <cell r="F81">
            <v>26694.919111279105</v>
          </cell>
          <cell r="G81">
            <v>114.23512126897799</v>
          </cell>
          <cell r="H81">
            <v>50.175505341587744</v>
          </cell>
          <cell r="I81">
            <v>12417.7</v>
          </cell>
          <cell r="J81">
            <v>26694.9</v>
          </cell>
          <cell r="K81">
            <v>10.4</v>
          </cell>
          <cell r="L81">
            <v>10.89</v>
          </cell>
          <cell r="M81">
            <v>114.2</v>
          </cell>
          <cell r="N81">
            <v>50.2</v>
          </cell>
          <cell r="P81">
            <v>17756.68</v>
          </cell>
          <cell r="Q81">
            <v>124.24000000000001</v>
          </cell>
        </row>
        <row r="82">
          <cell r="A82">
            <v>2603</v>
          </cell>
          <cell r="B82">
            <v>26</v>
          </cell>
          <cell r="C82">
            <v>3</v>
          </cell>
          <cell r="D82" t="str">
            <v>3P</v>
          </cell>
          <cell r="E82">
            <v>12417.6796074907</v>
          </cell>
          <cell r="F82">
            <v>26694.919111279105</v>
          </cell>
          <cell r="G82">
            <v>114.23512126897799</v>
          </cell>
          <cell r="H82">
            <v>50.175505341587744</v>
          </cell>
          <cell r="I82">
            <v>12417.7</v>
          </cell>
          <cell r="J82">
            <v>26694.9</v>
          </cell>
          <cell r="K82">
            <v>10.4</v>
          </cell>
          <cell r="L82">
            <v>10.89</v>
          </cell>
          <cell r="M82">
            <v>114.2</v>
          </cell>
          <cell r="N82">
            <v>50.2</v>
          </cell>
          <cell r="P82">
            <v>17756.68</v>
          </cell>
          <cell r="Q82">
            <v>124.24000000000001</v>
          </cell>
        </row>
        <row r="83">
          <cell r="A83">
            <v>2701</v>
          </cell>
          <cell r="B83">
            <v>27</v>
          </cell>
          <cell r="C83">
            <v>1</v>
          </cell>
          <cell r="D83" t="str">
            <v>1P</v>
          </cell>
          <cell r="E83">
            <v>85.457639707120407</v>
          </cell>
          <cell r="F83">
            <v>15670.742345519328</v>
          </cell>
          <cell r="G83">
            <v>4.0865070228582392E-5</v>
          </cell>
          <cell r="H83">
            <v>1908.0066583875659</v>
          </cell>
          <cell r="J83">
            <v>17387.8</v>
          </cell>
          <cell r="K83">
            <v>25.6</v>
          </cell>
          <cell r="L83">
            <v>63.3</v>
          </cell>
          <cell r="N83">
            <v>1914.6</v>
          </cell>
          <cell r="P83">
            <v>3477.56</v>
          </cell>
          <cell r="Q83">
            <v>382.91999999999996</v>
          </cell>
        </row>
        <row r="84">
          <cell r="A84">
            <v>2702</v>
          </cell>
          <cell r="B84">
            <v>27</v>
          </cell>
          <cell r="C84">
            <v>2</v>
          </cell>
          <cell r="D84" t="str">
            <v>2P</v>
          </cell>
          <cell r="E84">
            <v>94.04923657549341</v>
          </cell>
          <cell r="F84">
            <v>18093.865245920893</v>
          </cell>
          <cell r="G84">
            <v>4.0865070228582392E-5</v>
          </cell>
          <cell r="H84">
            <v>2901.7222184739512</v>
          </cell>
          <cell r="J84">
            <v>19825.8</v>
          </cell>
          <cell r="K84">
            <v>24</v>
          </cell>
          <cell r="L84">
            <v>55.5</v>
          </cell>
          <cell r="N84">
            <v>2917.4</v>
          </cell>
          <cell r="P84">
            <v>3965.16</v>
          </cell>
          <cell r="Q84">
            <v>583.48</v>
          </cell>
        </row>
        <row r="85">
          <cell r="A85">
            <v>2703</v>
          </cell>
          <cell r="B85">
            <v>27</v>
          </cell>
          <cell r="C85">
            <v>3</v>
          </cell>
          <cell r="D85" t="str">
            <v>3P</v>
          </cell>
          <cell r="E85">
            <v>97.711735762533422</v>
          </cell>
          <cell r="F85">
            <v>20900.376599676783</v>
          </cell>
          <cell r="G85">
            <v>4.0865070228582392E-5</v>
          </cell>
          <cell r="H85">
            <v>4237.9522441774679</v>
          </cell>
          <cell r="J85">
            <v>22667.200000000001</v>
          </cell>
          <cell r="K85">
            <v>23.4</v>
          </cell>
          <cell r="L85">
            <v>48.5</v>
          </cell>
          <cell r="N85">
            <v>4260.8999999999996</v>
          </cell>
          <cell r="P85">
            <v>4533.4400000000005</v>
          </cell>
          <cell r="Q85">
            <v>852.18</v>
          </cell>
        </row>
        <row r="86">
          <cell r="A86">
            <v>2801</v>
          </cell>
          <cell r="B86">
            <v>28</v>
          </cell>
          <cell r="C86">
            <v>1</v>
          </cell>
          <cell r="D86" t="str">
            <v>1P</v>
          </cell>
          <cell r="E86">
            <v>734.15940344933335</v>
          </cell>
          <cell r="F86">
            <v>5450.6717338463859</v>
          </cell>
          <cell r="G86">
            <v>9.0644072068693795</v>
          </cell>
          <cell r="H86">
            <v>900.98574623008756</v>
          </cell>
          <cell r="I86">
            <v>745.54</v>
          </cell>
          <cell r="J86">
            <v>5514</v>
          </cell>
          <cell r="K86">
            <v>7</v>
          </cell>
          <cell r="L86">
            <v>67</v>
          </cell>
          <cell r="M86">
            <v>9.1</v>
          </cell>
          <cell r="N86">
            <v>901</v>
          </cell>
          <cell r="P86">
            <v>1848.34</v>
          </cell>
          <cell r="Q86">
            <v>189.29999999999998</v>
          </cell>
        </row>
        <row r="87">
          <cell r="A87">
            <v>2802</v>
          </cell>
          <cell r="B87">
            <v>28</v>
          </cell>
          <cell r="C87">
            <v>2</v>
          </cell>
          <cell r="D87" t="str">
            <v>2P</v>
          </cell>
          <cell r="E87">
            <v>734.15940344933335</v>
          </cell>
          <cell r="F87">
            <v>5450.6717338463859</v>
          </cell>
          <cell r="G87">
            <v>14.542038501858377</v>
          </cell>
          <cell r="H87">
            <v>957.91299802318144</v>
          </cell>
          <cell r="I87">
            <v>745.54</v>
          </cell>
          <cell r="J87">
            <v>5514</v>
          </cell>
          <cell r="K87">
            <v>9</v>
          </cell>
          <cell r="L87">
            <v>68</v>
          </cell>
          <cell r="M87">
            <v>14.5</v>
          </cell>
          <cell r="N87">
            <v>958</v>
          </cell>
          <cell r="P87">
            <v>1848.34</v>
          </cell>
          <cell r="Q87">
            <v>206.1</v>
          </cell>
        </row>
        <row r="88">
          <cell r="A88">
            <v>2803</v>
          </cell>
          <cell r="B88">
            <v>28</v>
          </cell>
          <cell r="C88">
            <v>3</v>
          </cell>
          <cell r="D88" t="str">
            <v>3P</v>
          </cell>
          <cell r="E88">
            <v>734.15940344933335</v>
          </cell>
          <cell r="F88">
            <v>5567.6270243700355</v>
          </cell>
          <cell r="G88">
            <v>18.498397566628377</v>
          </cell>
          <cell r="H88">
            <v>1080.7841696546911</v>
          </cell>
          <cell r="I88">
            <v>745.54</v>
          </cell>
          <cell r="J88">
            <v>5631</v>
          </cell>
          <cell r="K88">
            <v>11</v>
          </cell>
          <cell r="L88">
            <v>69</v>
          </cell>
          <cell r="M88">
            <v>18.5</v>
          </cell>
          <cell r="N88">
            <v>1081</v>
          </cell>
          <cell r="P88">
            <v>1871.74</v>
          </cell>
          <cell r="Q88">
            <v>234.7</v>
          </cell>
        </row>
        <row r="89">
          <cell r="A89">
            <v>2901</v>
          </cell>
          <cell r="B89">
            <v>29</v>
          </cell>
          <cell r="C89">
            <v>1</v>
          </cell>
          <cell r="D89" t="str">
            <v>1P</v>
          </cell>
          <cell r="E89">
            <v>0</v>
          </cell>
          <cell r="F89">
            <v>513.06391588642998</v>
          </cell>
          <cell r="G89">
            <v>0</v>
          </cell>
          <cell r="H89">
            <v>33.438649017632997</v>
          </cell>
          <cell r="J89">
            <v>513.1</v>
          </cell>
          <cell r="N89">
            <v>79.2</v>
          </cell>
          <cell r="P89">
            <v>102.62</v>
          </cell>
          <cell r="Q89">
            <v>15.84</v>
          </cell>
        </row>
        <row r="90">
          <cell r="A90">
            <v>2902</v>
          </cell>
          <cell r="B90">
            <v>29</v>
          </cell>
          <cell r="C90">
            <v>2</v>
          </cell>
          <cell r="D90" t="str">
            <v>2P</v>
          </cell>
          <cell r="E90">
            <v>0</v>
          </cell>
          <cell r="F90">
            <v>1065.54841102668</v>
          </cell>
          <cell r="G90">
            <v>0</v>
          </cell>
          <cell r="H90">
            <v>255.184615270405</v>
          </cell>
          <cell r="J90">
            <v>1065.5999999999999</v>
          </cell>
          <cell r="L90">
            <v>26</v>
          </cell>
          <cell r="N90">
            <v>317.39999999999998</v>
          </cell>
          <cell r="P90">
            <v>213.11999999999998</v>
          </cell>
          <cell r="Q90">
            <v>63.48</v>
          </cell>
        </row>
        <row r="91">
          <cell r="A91">
            <v>2903</v>
          </cell>
          <cell r="B91">
            <v>29</v>
          </cell>
          <cell r="C91">
            <v>3</v>
          </cell>
          <cell r="D91" t="str">
            <v>3P</v>
          </cell>
          <cell r="E91">
            <v>0</v>
          </cell>
          <cell r="F91">
            <v>1181.0516362926801</v>
          </cell>
          <cell r="G91">
            <v>0</v>
          </cell>
          <cell r="H91">
            <v>329.682999317895</v>
          </cell>
          <cell r="J91">
            <v>1181.0999999999999</v>
          </cell>
          <cell r="N91">
            <v>363.1</v>
          </cell>
          <cell r="P91">
            <v>236.21999999999997</v>
          </cell>
          <cell r="Q91">
            <v>72.62</v>
          </cell>
        </row>
        <row r="92">
          <cell r="A92">
            <v>3001</v>
          </cell>
          <cell r="B92">
            <v>30</v>
          </cell>
          <cell r="C92">
            <v>1</v>
          </cell>
          <cell r="D92" t="str">
            <v>1P</v>
          </cell>
          <cell r="E92">
            <v>2118.504941003268</v>
          </cell>
          <cell r="F92">
            <v>4249.2745234185368</v>
          </cell>
          <cell r="G92">
            <v>192.67646900574957</v>
          </cell>
          <cell r="H92">
            <v>453.94193108392017</v>
          </cell>
          <cell r="I92">
            <v>2119</v>
          </cell>
          <cell r="J92">
            <v>4249</v>
          </cell>
          <cell r="K92">
            <v>38.700000000000003</v>
          </cell>
          <cell r="L92">
            <v>34.5</v>
          </cell>
          <cell r="M92">
            <v>193</v>
          </cell>
          <cell r="N92">
            <v>454</v>
          </cell>
          <cell r="P92">
            <v>2968.8</v>
          </cell>
          <cell r="Q92">
            <v>283.8</v>
          </cell>
        </row>
        <row r="93">
          <cell r="A93">
            <v>3002</v>
          </cell>
          <cell r="B93">
            <v>30</v>
          </cell>
          <cell r="C93">
            <v>2</v>
          </cell>
          <cell r="D93" t="str">
            <v>2P</v>
          </cell>
          <cell r="E93">
            <v>2471.799916756795</v>
          </cell>
          <cell r="F93">
            <v>4843.5408520369047</v>
          </cell>
          <cell r="G93">
            <v>289.88260670639971</v>
          </cell>
          <cell r="H93">
            <v>656.93092484593012</v>
          </cell>
          <cell r="I93">
            <v>2472</v>
          </cell>
          <cell r="J93">
            <v>4844</v>
          </cell>
          <cell r="K93">
            <v>37.1</v>
          </cell>
          <cell r="L93">
            <v>34.5</v>
          </cell>
          <cell r="M93">
            <v>290</v>
          </cell>
          <cell r="N93">
            <v>657</v>
          </cell>
          <cell r="P93">
            <v>3440.8</v>
          </cell>
          <cell r="Q93">
            <v>421.4</v>
          </cell>
        </row>
        <row r="94">
          <cell r="A94">
            <v>3003</v>
          </cell>
          <cell r="B94">
            <v>30</v>
          </cell>
          <cell r="C94">
            <v>3</v>
          </cell>
          <cell r="D94" t="str">
            <v>3P</v>
          </cell>
          <cell r="E94">
            <v>2692.739889888715</v>
          </cell>
          <cell r="F94">
            <v>5188.2384569556953</v>
          </cell>
          <cell r="G94">
            <v>327.9827640894996</v>
          </cell>
          <cell r="H94">
            <v>702.27289812533013</v>
          </cell>
          <cell r="I94">
            <v>2693</v>
          </cell>
          <cell r="J94">
            <v>5188</v>
          </cell>
          <cell r="K94">
            <v>35.5</v>
          </cell>
          <cell r="L94">
            <v>33.1</v>
          </cell>
          <cell r="M94">
            <v>328</v>
          </cell>
          <cell r="N94">
            <v>702</v>
          </cell>
          <cell r="P94">
            <v>3730.6</v>
          </cell>
          <cell r="Q94">
            <v>468.4</v>
          </cell>
        </row>
        <row r="95">
          <cell r="A95">
            <v>3101</v>
          </cell>
          <cell r="B95">
            <v>31</v>
          </cell>
          <cell r="C95">
            <v>1</v>
          </cell>
          <cell r="D95" t="str">
            <v>1P</v>
          </cell>
          <cell r="E95">
            <v>4500.7047657214935</v>
          </cell>
          <cell r="F95">
            <v>8921.6833153885054</v>
          </cell>
          <cell r="G95">
            <v>53.273831889319482</v>
          </cell>
          <cell r="H95">
            <v>263.89607175250001</v>
          </cell>
          <cell r="I95">
            <v>4501</v>
          </cell>
          <cell r="J95">
            <v>8922</v>
          </cell>
          <cell r="K95">
            <v>22.3</v>
          </cell>
          <cell r="L95">
            <v>22.1</v>
          </cell>
          <cell r="M95">
            <v>53</v>
          </cell>
          <cell r="N95">
            <v>264</v>
          </cell>
          <cell r="O95">
            <v>115</v>
          </cell>
          <cell r="P95">
            <v>6285.4</v>
          </cell>
          <cell r="Q95">
            <v>105.8</v>
          </cell>
        </row>
        <row r="96">
          <cell r="A96">
            <v>3102</v>
          </cell>
          <cell r="B96">
            <v>31</v>
          </cell>
          <cell r="C96">
            <v>2</v>
          </cell>
          <cell r="D96" t="str">
            <v>2P</v>
          </cell>
          <cell r="E96">
            <v>4682.3140762070298</v>
          </cell>
          <cell r="F96">
            <v>9530.6292331162367</v>
          </cell>
          <cell r="G96">
            <v>83.182730836129977</v>
          </cell>
          <cell r="H96">
            <v>419.95248247960006</v>
          </cell>
          <cell r="I96">
            <v>4682</v>
          </cell>
          <cell r="J96">
            <v>9531</v>
          </cell>
          <cell r="K96">
            <v>22.1</v>
          </cell>
          <cell r="L96">
            <v>22.4</v>
          </cell>
          <cell r="M96">
            <v>83</v>
          </cell>
          <cell r="N96">
            <v>420</v>
          </cell>
          <cell r="O96">
            <v>182</v>
          </cell>
          <cell r="P96">
            <v>6588.2</v>
          </cell>
          <cell r="Q96">
            <v>167</v>
          </cell>
        </row>
        <row r="97">
          <cell r="A97">
            <v>3103</v>
          </cell>
          <cell r="B97">
            <v>31</v>
          </cell>
          <cell r="C97">
            <v>3</v>
          </cell>
          <cell r="D97" t="str">
            <v>3P</v>
          </cell>
          <cell r="E97">
            <v>4755.9391066570834</v>
          </cell>
          <cell r="F97">
            <v>9642.9084758578774</v>
          </cell>
          <cell r="G97">
            <v>188.86058492486771</v>
          </cell>
          <cell r="H97">
            <v>646.20124825110929</v>
          </cell>
          <cell r="I97">
            <v>4756</v>
          </cell>
          <cell r="J97">
            <v>9643</v>
          </cell>
          <cell r="K97">
            <v>24</v>
          </cell>
          <cell r="L97">
            <v>24.4</v>
          </cell>
          <cell r="M97">
            <v>189</v>
          </cell>
          <cell r="N97">
            <v>646</v>
          </cell>
          <cell r="O97">
            <v>339</v>
          </cell>
          <cell r="P97">
            <v>6684.6</v>
          </cell>
          <cell r="Q97">
            <v>318.2</v>
          </cell>
        </row>
        <row r="98">
          <cell r="A98">
            <v>3201</v>
          </cell>
          <cell r="B98">
            <v>32</v>
          </cell>
          <cell r="C98">
            <v>1</v>
          </cell>
          <cell r="D98" t="str">
            <v>1P</v>
          </cell>
          <cell r="E98">
            <v>140.74470842743477</v>
          </cell>
          <cell r="F98">
            <v>7342.4305684639075</v>
          </cell>
          <cell r="G98">
            <v>11.85009975706658</v>
          </cell>
          <cell r="H98">
            <v>330.81997316442141</v>
          </cell>
          <cell r="I98">
            <v>1319</v>
          </cell>
          <cell r="J98">
            <v>2467</v>
          </cell>
          <cell r="K98">
            <v>33.5</v>
          </cell>
          <cell r="L98">
            <v>35.6</v>
          </cell>
          <cell r="M98">
            <v>55</v>
          </cell>
          <cell r="N98">
            <v>164</v>
          </cell>
          <cell r="O98">
            <v>95</v>
          </cell>
          <cell r="P98">
            <v>1812.4</v>
          </cell>
          <cell r="Q98">
            <v>87.8</v>
          </cell>
        </row>
        <row r="99">
          <cell r="A99">
            <v>3202</v>
          </cell>
          <cell r="B99">
            <v>32</v>
          </cell>
          <cell r="C99">
            <v>2</v>
          </cell>
          <cell r="D99" t="str">
            <v>2P</v>
          </cell>
          <cell r="E99">
            <v>203.84530038947986</v>
          </cell>
          <cell r="F99">
            <v>7666.7805969957853</v>
          </cell>
          <cell r="G99">
            <v>17.812159911156879</v>
          </cell>
          <cell r="H99">
            <v>496.31462759830924</v>
          </cell>
          <cell r="I99">
            <v>1319</v>
          </cell>
          <cell r="J99">
            <v>2467</v>
          </cell>
          <cell r="K99">
            <v>33.5</v>
          </cell>
          <cell r="L99">
            <v>35.6</v>
          </cell>
          <cell r="M99">
            <v>55</v>
          </cell>
          <cell r="N99">
            <v>164</v>
          </cell>
          <cell r="O99">
            <v>95</v>
          </cell>
          <cell r="P99">
            <v>1812.4</v>
          </cell>
          <cell r="Q99">
            <v>87.8</v>
          </cell>
        </row>
        <row r="100">
          <cell r="A100">
            <v>3203</v>
          </cell>
          <cell r="B100">
            <v>32</v>
          </cell>
          <cell r="C100">
            <v>3</v>
          </cell>
          <cell r="D100" t="str">
            <v>3P</v>
          </cell>
          <cell r="E100">
            <v>204.45388523918575</v>
          </cell>
          <cell r="F100">
            <v>7687.4789910919471</v>
          </cell>
          <cell r="G100">
            <v>17.96849187956688</v>
          </cell>
          <cell r="H100">
            <v>508.84578895747927</v>
          </cell>
          <cell r="I100">
            <v>1319</v>
          </cell>
          <cell r="J100">
            <v>2467</v>
          </cell>
          <cell r="K100">
            <v>33.5</v>
          </cell>
          <cell r="L100">
            <v>35.6</v>
          </cell>
          <cell r="M100">
            <v>55</v>
          </cell>
          <cell r="N100">
            <v>164</v>
          </cell>
          <cell r="O100">
            <v>95</v>
          </cell>
          <cell r="P100">
            <v>1812.4</v>
          </cell>
          <cell r="Q100">
            <v>87.8</v>
          </cell>
        </row>
        <row r="101">
          <cell r="A101">
            <v>3301</v>
          </cell>
          <cell r="B101">
            <v>33</v>
          </cell>
          <cell r="C101">
            <v>1</v>
          </cell>
          <cell r="D101" t="str">
            <v>1P</v>
          </cell>
          <cell r="E101">
            <v>1226.9753997842931</v>
          </cell>
          <cell r="F101">
            <v>7486.8983704602297</v>
          </cell>
          <cell r="G101">
            <v>7.9126635486300154</v>
          </cell>
          <cell r="H101">
            <v>182.3317132048879</v>
          </cell>
          <cell r="I101">
            <v>1229</v>
          </cell>
          <cell r="J101">
            <v>7548</v>
          </cell>
          <cell r="K101">
            <v>32.6</v>
          </cell>
          <cell r="L101">
            <v>49.8</v>
          </cell>
          <cell r="M101">
            <v>8</v>
          </cell>
          <cell r="N101">
            <v>182</v>
          </cell>
          <cell r="O101">
            <v>48</v>
          </cell>
          <cell r="P101">
            <v>2738.6</v>
          </cell>
          <cell r="Q101">
            <v>44.4</v>
          </cell>
        </row>
        <row r="102">
          <cell r="A102">
            <v>3302</v>
          </cell>
          <cell r="B102">
            <v>33</v>
          </cell>
          <cell r="C102">
            <v>2</v>
          </cell>
          <cell r="D102" t="str">
            <v>2P</v>
          </cell>
          <cell r="E102">
            <v>1311.5714199859642</v>
          </cell>
          <cell r="F102">
            <v>7774.852289594749</v>
          </cell>
          <cell r="G102">
            <v>17.351512808780033</v>
          </cell>
          <cell r="H102">
            <v>277.06507794448106</v>
          </cell>
          <cell r="I102">
            <v>1323</v>
          </cell>
          <cell r="J102">
            <v>7836</v>
          </cell>
          <cell r="K102">
            <v>30.3</v>
          </cell>
          <cell r="L102">
            <v>48</v>
          </cell>
          <cell r="M102">
            <v>17</v>
          </cell>
          <cell r="N102">
            <v>277</v>
          </cell>
          <cell r="O102">
            <v>75</v>
          </cell>
          <cell r="P102">
            <v>2890.2</v>
          </cell>
          <cell r="Q102">
            <v>72.400000000000006</v>
          </cell>
        </row>
        <row r="103">
          <cell r="A103">
            <v>3303</v>
          </cell>
          <cell r="B103">
            <v>33</v>
          </cell>
          <cell r="C103">
            <v>3</v>
          </cell>
          <cell r="D103" t="str">
            <v>3P</v>
          </cell>
          <cell r="E103">
            <v>1311.5714199859642</v>
          </cell>
          <cell r="F103">
            <v>7774.852289594749</v>
          </cell>
          <cell r="G103">
            <v>17.351512808780033</v>
          </cell>
          <cell r="H103">
            <v>277.06507794448106</v>
          </cell>
          <cell r="I103">
            <v>1323</v>
          </cell>
          <cell r="J103">
            <v>7836</v>
          </cell>
          <cell r="K103">
            <v>30.3</v>
          </cell>
          <cell r="L103">
            <v>48</v>
          </cell>
          <cell r="M103">
            <v>17</v>
          </cell>
          <cell r="N103">
            <v>277</v>
          </cell>
          <cell r="O103">
            <v>75</v>
          </cell>
          <cell r="P103">
            <v>2890.2</v>
          </cell>
          <cell r="Q103">
            <v>72.400000000000006</v>
          </cell>
        </row>
        <row r="104">
          <cell r="A104">
            <v>3401</v>
          </cell>
          <cell r="B104">
            <v>34</v>
          </cell>
          <cell r="C104">
            <v>1</v>
          </cell>
          <cell r="D104" t="str">
            <v>1P</v>
          </cell>
          <cell r="E104">
            <v>16069.905552323053</v>
          </cell>
          <cell r="F104">
            <v>16970.794390284886</v>
          </cell>
          <cell r="G104">
            <v>1288.3615413666794</v>
          </cell>
          <cell r="H104">
            <v>2432.768452826183</v>
          </cell>
          <cell r="I104">
            <v>17405</v>
          </cell>
          <cell r="J104">
            <v>17775</v>
          </cell>
          <cell r="K104">
            <v>26.3</v>
          </cell>
          <cell r="L104">
            <v>34.799999999999997</v>
          </cell>
          <cell r="M104">
            <v>1288</v>
          </cell>
          <cell r="N104">
            <v>2433</v>
          </cell>
          <cell r="O104">
            <v>1857</v>
          </cell>
          <cell r="P104">
            <v>20960</v>
          </cell>
          <cell r="Q104">
            <v>1774.6</v>
          </cell>
        </row>
        <row r="105">
          <cell r="A105">
            <v>3402</v>
          </cell>
          <cell r="B105">
            <v>34</v>
          </cell>
          <cell r="C105">
            <v>2</v>
          </cell>
          <cell r="D105" t="str">
            <v>2P</v>
          </cell>
          <cell r="E105">
            <v>16759.120627082542</v>
          </cell>
          <cell r="F105">
            <v>17287.614840194921</v>
          </cell>
          <cell r="G105">
            <v>1625.8294513625549</v>
          </cell>
          <cell r="H105">
            <v>2889.2509180684383</v>
          </cell>
          <cell r="I105">
            <v>18094</v>
          </cell>
          <cell r="J105">
            <v>18092</v>
          </cell>
          <cell r="K105">
            <v>25.3</v>
          </cell>
          <cell r="L105">
            <v>34.200000000000003</v>
          </cell>
          <cell r="M105">
            <v>1626</v>
          </cell>
          <cell r="N105">
            <v>2889</v>
          </cell>
          <cell r="O105">
            <v>2301</v>
          </cell>
          <cell r="P105">
            <v>21712.400000000001</v>
          </cell>
          <cell r="Q105">
            <v>2203.8000000000002</v>
          </cell>
        </row>
        <row r="106">
          <cell r="A106">
            <v>3403</v>
          </cell>
          <cell r="B106">
            <v>34</v>
          </cell>
          <cell r="C106">
            <v>3</v>
          </cell>
          <cell r="D106" t="str">
            <v>3P</v>
          </cell>
          <cell r="E106">
            <v>17542.794838292808</v>
          </cell>
          <cell r="F106">
            <v>17407.068085745832</v>
          </cell>
          <cell r="G106">
            <v>1847.7902571136606</v>
          </cell>
          <cell r="H106">
            <v>3020.3516144566952</v>
          </cell>
          <cell r="I106">
            <v>18878</v>
          </cell>
          <cell r="J106">
            <v>18211</v>
          </cell>
          <cell r="K106">
            <v>24.2</v>
          </cell>
          <cell r="L106">
            <v>34</v>
          </cell>
          <cell r="M106">
            <v>1848</v>
          </cell>
          <cell r="N106">
            <v>3020</v>
          </cell>
          <cell r="O106">
            <v>2545</v>
          </cell>
          <cell r="P106">
            <v>22520.2</v>
          </cell>
          <cell r="Q106">
            <v>2452</v>
          </cell>
        </row>
        <row r="107">
          <cell r="A107">
            <v>3501</v>
          </cell>
          <cell r="B107">
            <v>35</v>
          </cell>
          <cell r="C107">
            <v>1</v>
          </cell>
          <cell r="D107" t="str">
            <v>1P</v>
          </cell>
          <cell r="E107">
            <v>70.196780631509995</v>
          </cell>
          <cell r="F107">
            <v>391.06841577450001</v>
          </cell>
          <cell r="G107">
            <v>32.849709826000002</v>
          </cell>
          <cell r="H107">
            <v>237.05193083</v>
          </cell>
          <cell r="I107">
            <v>70.2</v>
          </cell>
          <cell r="J107">
            <v>391.1</v>
          </cell>
          <cell r="K107">
            <v>62.2</v>
          </cell>
          <cell r="L107">
            <v>81.099999999999994</v>
          </cell>
          <cell r="M107">
            <v>32.799999999999997</v>
          </cell>
          <cell r="N107">
            <v>237.1</v>
          </cell>
          <cell r="O107">
            <v>88.1</v>
          </cell>
          <cell r="P107">
            <v>148.42000000000002</v>
          </cell>
          <cell r="Q107">
            <v>80.22</v>
          </cell>
        </row>
        <row r="108">
          <cell r="A108">
            <v>3502</v>
          </cell>
          <cell r="B108">
            <v>35</v>
          </cell>
          <cell r="C108">
            <v>2</v>
          </cell>
          <cell r="D108" t="str">
            <v>2P</v>
          </cell>
          <cell r="E108">
            <v>143.27640788162199</v>
          </cell>
          <cell r="F108">
            <v>882.37043756568005</v>
          </cell>
          <cell r="G108">
            <v>58.207730401230002</v>
          </cell>
          <cell r="H108">
            <v>462.38043319863999</v>
          </cell>
          <cell r="I108">
            <v>143.30000000000001</v>
          </cell>
          <cell r="J108">
            <v>882.4</v>
          </cell>
          <cell r="K108">
            <v>50.3</v>
          </cell>
          <cell r="L108">
            <v>60.6</v>
          </cell>
          <cell r="M108">
            <v>58.2</v>
          </cell>
          <cell r="N108">
            <v>462.4</v>
          </cell>
          <cell r="O108">
            <v>166</v>
          </cell>
          <cell r="P108">
            <v>319.77999999999997</v>
          </cell>
          <cell r="Q108">
            <v>150.68</v>
          </cell>
        </row>
        <row r="109">
          <cell r="A109">
            <v>3503</v>
          </cell>
          <cell r="B109">
            <v>35</v>
          </cell>
          <cell r="C109">
            <v>3</v>
          </cell>
          <cell r="D109" t="str">
            <v>3P</v>
          </cell>
          <cell r="E109">
            <v>173.41516522977201</v>
          </cell>
          <cell r="F109">
            <v>1137.7836354313799</v>
          </cell>
          <cell r="G109">
            <v>73.260772314449994</v>
          </cell>
          <cell r="H109">
            <v>627.42594833973999</v>
          </cell>
          <cell r="I109">
            <v>173.4</v>
          </cell>
          <cell r="J109">
            <v>1137.8</v>
          </cell>
          <cell r="K109">
            <v>48.4</v>
          </cell>
          <cell r="L109">
            <v>62.1</v>
          </cell>
          <cell r="M109">
            <v>73.3</v>
          </cell>
          <cell r="N109">
            <v>627.4</v>
          </cell>
          <cell r="O109">
            <v>219.5</v>
          </cell>
          <cell r="P109">
            <v>400.96000000000004</v>
          </cell>
          <cell r="Q109">
            <v>198.77999999999997</v>
          </cell>
        </row>
        <row r="110">
          <cell r="A110">
            <v>3601</v>
          </cell>
          <cell r="B110">
            <v>36</v>
          </cell>
          <cell r="C110">
            <v>1</v>
          </cell>
          <cell r="D110" t="str">
            <v>1P</v>
          </cell>
          <cell r="E110">
            <v>2045.0400704648198</v>
          </cell>
          <cell r="F110">
            <v>6373.8831012520996</v>
          </cell>
          <cell r="G110">
            <v>154.54865041569016</v>
          </cell>
          <cell r="H110">
            <v>565.10713084740007</v>
          </cell>
          <cell r="I110">
            <v>2066</v>
          </cell>
          <cell r="J110">
            <v>6431</v>
          </cell>
          <cell r="K110">
            <v>26.2</v>
          </cell>
          <cell r="L110">
            <v>30.1</v>
          </cell>
          <cell r="M110">
            <v>155</v>
          </cell>
          <cell r="N110">
            <v>565</v>
          </cell>
          <cell r="O110">
            <v>286</v>
          </cell>
          <cell r="P110">
            <v>3352.2</v>
          </cell>
          <cell r="Q110">
            <v>268</v>
          </cell>
        </row>
        <row r="111">
          <cell r="A111">
            <v>3602</v>
          </cell>
          <cell r="B111">
            <v>36</v>
          </cell>
          <cell r="C111">
            <v>2</v>
          </cell>
          <cell r="D111" t="str">
            <v>2P</v>
          </cell>
          <cell r="E111">
            <v>2354.130810522166</v>
          </cell>
          <cell r="F111">
            <v>7157.1492662468399</v>
          </cell>
          <cell r="G111">
            <v>234.80992599320015</v>
          </cell>
          <cell r="H111">
            <v>802.16813189887</v>
          </cell>
          <cell r="I111">
            <v>2375</v>
          </cell>
          <cell r="J111">
            <v>7214</v>
          </cell>
          <cell r="K111">
            <v>22.8</v>
          </cell>
          <cell r="L111">
            <v>26.8</v>
          </cell>
          <cell r="M111">
            <v>235</v>
          </cell>
          <cell r="N111">
            <v>802</v>
          </cell>
          <cell r="O111">
            <v>421</v>
          </cell>
          <cell r="P111">
            <v>3817.8</v>
          </cell>
          <cell r="Q111">
            <v>395.4</v>
          </cell>
        </row>
        <row r="112">
          <cell r="A112">
            <v>3603</v>
          </cell>
          <cell r="B112">
            <v>36</v>
          </cell>
          <cell r="C112">
            <v>3</v>
          </cell>
          <cell r="D112" t="str">
            <v>3P</v>
          </cell>
          <cell r="E112">
            <v>2565.3665604565663</v>
          </cell>
          <cell r="F112">
            <v>7839.3676091790403</v>
          </cell>
          <cell r="G112">
            <v>321.10239272152023</v>
          </cell>
          <cell r="H112">
            <v>1084.6058102873701</v>
          </cell>
          <cell r="I112">
            <v>2586</v>
          </cell>
          <cell r="J112">
            <v>7896</v>
          </cell>
          <cell r="K112">
            <v>20.9</v>
          </cell>
          <cell r="L112">
            <v>24.4</v>
          </cell>
          <cell r="M112">
            <v>321</v>
          </cell>
          <cell r="N112">
            <v>1086</v>
          </cell>
          <cell r="O112">
            <v>574</v>
          </cell>
          <cell r="P112">
            <v>4165.2</v>
          </cell>
          <cell r="Q112">
            <v>538.20000000000005</v>
          </cell>
        </row>
        <row r="113">
          <cell r="A113">
            <v>3701</v>
          </cell>
          <cell r="B113">
            <v>37</v>
          </cell>
          <cell r="C113">
            <v>1</v>
          </cell>
          <cell r="D113" t="str">
            <v>1P</v>
          </cell>
          <cell r="E113">
            <v>2601.8624357387498</v>
          </cell>
          <cell r="F113">
            <v>1718.8524333170631</v>
          </cell>
          <cell r="G113">
            <v>117.53506270548851</v>
          </cell>
          <cell r="H113">
            <v>83.528334429827851</v>
          </cell>
          <cell r="I113">
            <v>2757</v>
          </cell>
          <cell r="J113">
            <v>1836</v>
          </cell>
          <cell r="K113">
            <v>21.5</v>
          </cell>
          <cell r="L113">
            <v>0.25800000000000001</v>
          </cell>
          <cell r="M113">
            <v>118</v>
          </cell>
          <cell r="N113">
            <v>84</v>
          </cell>
          <cell r="O113">
            <v>126</v>
          </cell>
          <cell r="P113">
            <v>3124.2</v>
          </cell>
          <cell r="Q113">
            <v>134.80000000000001</v>
          </cell>
        </row>
        <row r="114">
          <cell r="A114">
            <v>3702</v>
          </cell>
          <cell r="B114">
            <v>37</v>
          </cell>
          <cell r="C114">
            <v>2</v>
          </cell>
          <cell r="D114" t="str">
            <v>2P</v>
          </cell>
          <cell r="E114">
            <v>3218.2850764297</v>
          </cell>
          <cell r="F114">
            <v>2115.4788861439743</v>
          </cell>
          <cell r="G114">
            <v>190.2218847854455</v>
          </cell>
          <cell r="H114">
            <v>125.0285762326198</v>
          </cell>
          <cell r="I114">
            <v>3374</v>
          </cell>
          <cell r="J114">
            <v>2233</v>
          </cell>
          <cell r="K114">
            <v>19.8</v>
          </cell>
          <cell r="L114">
            <v>0.23100000000000001</v>
          </cell>
          <cell r="M114">
            <v>190</v>
          </cell>
          <cell r="N114">
            <v>125</v>
          </cell>
          <cell r="O114">
            <v>207</v>
          </cell>
          <cell r="P114">
            <v>3820.6</v>
          </cell>
          <cell r="Q114">
            <v>215</v>
          </cell>
        </row>
        <row r="115">
          <cell r="A115">
            <v>3703</v>
          </cell>
          <cell r="B115">
            <v>37</v>
          </cell>
          <cell r="C115">
            <v>3</v>
          </cell>
          <cell r="D115" t="str">
            <v>3P</v>
          </cell>
          <cell r="E115">
            <v>3238.7265200921802</v>
          </cell>
          <cell r="F115">
            <v>2127.3420994446292</v>
          </cell>
          <cell r="G115">
            <v>194.84494628872349</v>
          </cell>
          <cell r="H115">
            <v>127.82609432943981</v>
          </cell>
          <cell r="I115">
            <v>3416</v>
          </cell>
          <cell r="J115">
            <v>2266</v>
          </cell>
          <cell r="K115">
            <v>19.7</v>
          </cell>
          <cell r="L115">
            <v>0.23300000000000001</v>
          </cell>
          <cell r="M115">
            <v>197</v>
          </cell>
          <cell r="N115">
            <v>138</v>
          </cell>
          <cell r="O115">
            <v>216</v>
          </cell>
          <cell r="P115">
            <v>3869.2</v>
          </cell>
          <cell r="Q115">
            <v>224.6</v>
          </cell>
        </row>
        <row r="116">
          <cell r="A116">
            <v>3801</v>
          </cell>
          <cell r="B116">
            <v>38</v>
          </cell>
          <cell r="C116">
            <v>1</v>
          </cell>
          <cell r="D116" t="str">
            <v>1P</v>
          </cell>
          <cell r="E116">
            <v>4716.420876245591</v>
          </cell>
          <cell r="F116">
            <v>6727.22958165412</v>
          </cell>
          <cell r="G116">
            <v>558.78602238610995</v>
          </cell>
          <cell r="H116">
            <v>1295.4072684109899</v>
          </cell>
          <cell r="I116">
            <v>70.2</v>
          </cell>
          <cell r="J116">
            <v>391.1</v>
          </cell>
          <cell r="K116">
            <v>62.2</v>
          </cell>
          <cell r="L116">
            <v>81.099999999999994</v>
          </cell>
          <cell r="M116">
            <v>32.799999999999997</v>
          </cell>
          <cell r="N116">
            <v>237.1</v>
          </cell>
          <cell r="O116">
            <v>88.1</v>
          </cell>
          <cell r="P116">
            <v>148.42000000000002</v>
          </cell>
          <cell r="Q116">
            <v>80.22</v>
          </cell>
        </row>
        <row r="117">
          <cell r="A117">
            <v>3802</v>
          </cell>
          <cell r="B117">
            <v>38</v>
          </cell>
          <cell r="C117">
            <v>2</v>
          </cell>
          <cell r="D117" t="str">
            <v>2P</v>
          </cell>
          <cell r="E117">
            <v>4849.5246049590223</v>
          </cell>
          <cell r="F117">
            <v>6978.7236193290364</v>
          </cell>
          <cell r="G117">
            <v>582.65355178973834</v>
          </cell>
          <cell r="H117">
            <v>1344.2089533275559</v>
          </cell>
          <cell r="I117">
            <v>143.30000000000001</v>
          </cell>
          <cell r="J117">
            <v>882.4</v>
          </cell>
          <cell r="K117">
            <v>50.3</v>
          </cell>
          <cell r="L117">
            <v>60.6</v>
          </cell>
          <cell r="M117">
            <v>58.2</v>
          </cell>
          <cell r="N117">
            <v>462.4</v>
          </cell>
          <cell r="O117">
            <v>166</v>
          </cell>
          <cell r="P117">
            <v>319.77999999999997</v>
          </cell>
          <cell r="Q117">
            <v>150.68</v>
          </cell>
        </row>
        <row r="118">
          <cell r="A118">
            <v>3803</v>
          </cell>
          <cell r="B118">
            <v>38</v>
          </cell>
          <cell r="C118">
            <v>3</v>
          </cell>
          <cell r="D118" t="str">
            <v>3P</v>
          </cell>
          <cell r="E118">
            <v>4849.5246049590223</v>
          </cell>
          <cell r="F118">
            <v>6978.7236193290364</v>
          </cell>
          <cell r="G118">
            <v>582.65355178973834</v>
          </cell>
          <cell r="H118">
            <v>1344.2089533275559</v>
          </cell>
          <cell r="I118">
            <v>173.4</v>
          </cell>
          <cell r="J118">
            <v>1137.8</v>
          </cell>
          <cell r="K118">
            <v>48.4</v>
          </cell>
          <cell r="L118">
            <v>62.1</v>
          </cell>
          <cell r="M118">
            <v>73.3</v>
          </cell>
          <cell r="N118">
            <v>627.4</v>
          </cell>
          <cell r="O118">
            <v>219.5</v>
          </cell>
          <cell r="P118">
            <v>400.96000000000004</v>
          </cell>
          <cell r="Q118">
            <v>198.77999999999997</v>
          </cell>
        </row>
        <row r="119">
          <cell r="A119">
            <v>3901</v>
          </cell>
          <cell r="B119">
            <v>39</v>
          </cell>
          <cell r="C119">
            <v>1</v>
          </cell>
          <cell r="D119" t="str">
            <v>1P</v>
          </cell>
          <cell r="E119">
            <v>1158.1164087767368</v>
          </cell>
          <cell r="F119">
            <v>7309.3936140428968</v>
          </cell>
          <cell r="G119">
            <v>72.125034656050033</v>
          </cell>
          <cell r="H119">
            <v>472.51939268270962</v>
          </cell>
          <cell r="I119">
            <v>1182</v>
          </cell>
          <cell r="J119">
            <v>7501</v>
          </cell>
          <cell r="K119">
            <v>35.6</v>
          </cell>
          <cell r="L119">
            <v>58.3</v>
          </cell>
          <cell r="M119">
            <v>72</v>
          </cell>
          <cell r="N119">
            <v>473</v>
          </cell>
          <cell r="O119">
            <v>183</v>
          </cell>
          <cell r="P119">
            <v>2682.2</v>
          </cell>
          <cell r="Q119">
            <v>166.6</v>
          </cell>
        </row>
        <row r="120">
          <cell r="A120">
            <v>3902</v>
          </cell>
          <cell r="B120">
            <v>39</v>
          </cell>
          <cell r="C120">
            <v>2</v>
          </cell>
          <cell r="D120" t="str">
            <v>2P</v>
          </cell>
          <cell r="E120">
            <v>1164.4716032077747</v>
          </cell>
          <cell r="F120">
            <v>7394.4226283130629</v>
          </cell>
          <cell r="G120">
            <v>83.018538078600017</v>
          </cell>
          <cell r="H120">
            <v>548.27958477902007</v>
          </cell>
          <cell r="I120">
            <v>1189</v>
          </cell>
          <cell r="J120">
            <v>7586</v>
          </cell>
          <cell r="K120">
            <v>36.299999999999997</v>
          </cell>
          <cell r="L120">
            <v>58.6</v>
          </cell>
          <cell r="M120">
            <v>83</v>
          </cell>
          <cell r="N120">
            <v>548</v>
          </cell>
          <cell r="O120">
            <v>212</v>
          </cell>
          <cell r="P120">
            <v>2706.2</v>
          </cell>
          <cell r="Q120">
            <v>192.6</v>
          </cell>
        </row>
        <row r="121">
          <cell r="A121">
            <v>3903</v>
          </cell>
          <cell r="B121">
            <v>39</v>
          </cell>
          <cell r="C121">
            <v>3</v>
          </cell>
          <cell r="D121" t="str">
            <v>3P</v>
          </cell>
          <cell r="E121">
            <v>1233.0289047972178</v>
          </cell>
          <cell r="F121">
            <v>7544.4340670250722</v>
          </cell>
          <cell r="G121">
            <v>109.01634252885002</v>
          </cell>
          <cell r="H121">
            <v>614.18343833719007</v>
          </cell>
          <cell r="I121">
            <v>1257</v>
          </cell>
          <cell r="J121">
            <v>7736</v>
          </cell>
          <cell r="K121">
            <v>36.4</v>
          </cell>
          <cell r="L121">
            <v>58.3</v>
          </cell>
          <cell r="M121">
            <v>109</v>
          </cell>
          <cell r="N121">
            <v>614</v>
          </cell>
          <cell r="O121">
            <v>251</v>
          </cell>
          <cell r="P121">
            <v>2804.2</v>
          </cell>
          <cell r="Q121">
            <v>231.8</v>
          </cell>
        </row>
        <row r="122">
          <cell r="A122">
            <v>4001</v>
          </cell>
          <cell r="B122">
            <v>40</v>
          </cell>
          <cell r="C122">
            <v>1</v>
          </cell>
          <cell r="D122" t="str">
            <v>1P</v>
          </cell>
          <cell r="E122">
            <v>140.74470842743477</v>
          </cell>
          <cell r="F122">
            <v>7342.4305684639075</v>
          </cell>
          <cell r="G122">
            <v>11.85009975706658</v>
          </cell>
          <cell r="H122">
            <v>330.81997316442141</v>
          </cell>
          <cell r="I122">
            <v>181</v>
          </cell>
          <cell r="J122">
            <v>7554</v>
          </cell>
          <cell r="K122">
            <v>21.9</v>
          </cell>
          <cell r="L122">
            <v>79.599999999999994</v>
          </cell>
          <cell r="M122">
            <v>12</v>
          </cell>
          <cell r="N122">
            <v>331</v>
          </cell>
          <cell r="O122">
            <v>76</v>
          </cell>
          <cell r="P122">
            <v>1691.8</v>
          </cell>
          <cell r="Q122">
            <v>78.2</v>
          </cell>
        </row>
        <row r="123">
          <cell r="A123">
            <v>4002</v>
          </cell>
          <cell r="B123">
            <v>40</v>
          </cell>
          <cell r="C123">
            <v>2</v>
          </cell>
          <cell r="D123" t="str">
            <v>2P</v>
          </cell>
          <cell r="E123">
            <v>203.84530038947986</v>
          </cell>
          <cell r="F123">
            <v>7666.7805969957853</v>
          </cell>
          <cell r="G123">
            <v>17.812159911156879</v>
          </cell>
          <cell r="H123">
            <v>496.31462759830924</v>
          </cell>
          <cell r="I123">
            <v>244</v>
          </cell>
          <cell r="J123">
            <v>7882</v>
          </cell>
          <cell r="K123">
            <v>18.7</v>
          </cell>
          <cell r="L123">
            <v>78.400000000000006</v>
          </cell>
          <cell r="M123">
            <v>18</v>
          </cell>
          <cell r="N123">
            <v>496</v>
          </cell>
          <cell r="O123">
            <v>115</v>
          </cell>
          <cell r="P123">
            <v>1820.4</v>
          </cell>
          <cell r="Q123">
            <v>117.2</v>
          </cell>
        </row>
        <row r="124">
          <cell r="A124">
            <v>4003</v>
          </cell>
          <cell r="B124">
            <v>40</v>
          </cell>
          <cell r="C124">
            <v>3</v>
          </cell>
          <cell r="D124" t="str">
            <v>3P</v>
          </cell>
          <cell r="E124">
            <v>204.45388523918575</v>
          </cell>
          <cell r="F124">
            <v>7687.4789910919471</v>
          </cell>
          <cell r="G124">
            <v>17.96849187956688</v>
          </cell>
          <cell r="H124">
            <v>508.84578895747927</v>
          </cell>
          <cell r="I124">
            <v>246</v>
          </cell>
          <cell r="J124">
            <v>7932</v>
          </cell>
          <cell r="K124">
            <v>18.600000000000001</v>
          </cell>
          <cell r="L124">
            <v>78.3</v>
          </cell>
          <cell r="M124">
            <v>18</v>
          </cell>
          <cell r="N124">
            <v>526</v>
          </cell>
          <cell r="O124">
            <v>121</v>
          </cell>
          <cell r="P124">
            <v>1832.4</v>
          </cell>
          <cell r="Q124">
            <v>123.2</v>
          </cell>
        </row>
      </sheetData>
      <sheetData sheetId="11"/>
      <sheetData sheetId="12"/>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uadro de costos sin descuento"/>
      <sheetName val="Catalogo"/>
    </sheetNames>
    <sheetDataSet>
      <sheetData sheetId="0"/>
      <sheetData sheetId="1">
        <row r="3">
          <cell r="D3" t="str">
            <v>Exploración Área Perdido</v>
          </cell>
          <cell r="E3" t="str">
            <v>Región Norte</v>
          </cell>
          <cell r="F3">
            <v>41</v>
          </cell>
        </row>
        <row r="4">
          <cell r="D4" t="str">
            <v>Exploración Campeche Oriente</v>
          </cell>
          <cell r="E4" t="str">
            <v>Región Marina Noreste</v>
          </cell>
          <cell r="F4">
            <v>44</v>
          </cell>
        </row>
        <row r="5">
          <cell r="D5" t="str">
            <v>Exploración Campeche Poniente</v>
          </cell>
          <cell r="E5" t="str">
            <v>Región Marina Suroeste</v>
          </cell>
          <cell r="F5">
            <v>46</v>
          </cell>
        </row>
        <row r="6">
          <cell r="D6" t="str">
            <v>Exploración Cazones</v>
          </cell>
          <cell r="E6" t="str">
            <v>Región Norte</v>
          </cell>
          <cell r="F6">
            <v>47</v>
          </cell>
        </row>
        <row r="7">
          <cell r="D7" t="str">
            <v>Exploración Coatzacoalcos</v>
          </cell>
          <cell r="E7" t="str">
            <v>Región Marina Suroeste</v>
          </cell>
          <cell r="F7">
            <v>48</v>
          </cell>
        </row>
        <row r="8">
          <cell r="D8" t="str">
            <v>Exploración Comalcalco</v>
          </cell>
          <cell r="E8" t="str">
            <v>Región Sur</v>
          </cell>
          <cell r="F8">
            <v>49</v>
          </cell>
        </row>
        <row r="9">
          <cell r="D9" t="str">
            <v>Exploración Cuichapa</v>
          </cell>
          <cell r="E9" t="str">
            <v>Región Sur</v>
          </cell>
          <cell r="F9">
            <v>53</v>
          </cell>
        </row>
        <row r="10">
          <cell r="D10" t="str">
            <v>Exploración Evaluación del Potencial Campeche Oriente Terciario</v>
          </cell>
          <cell r="E10" t="str">
            <v>Región Marina Noreste</v>
          </cell>
          <cell r="F10">
            <v>43</v>
          </cell>
        </row>
        <row r="11">
          <cell r="D11" t="str">
            <v>Exploración Evaluación del Potencial Campeche Poniente Terciario</v>
          </cell>
          <cell r="E11" t="str">
            <v>Región Marina Suroeste</v>
          </cell>
          <cell r="F11">
            <v>45</v>
          </cell>
        </row>
        <row r="12">
          <cell r="D12" t="str">
            <v>Exploración Evaluación del Potencial Delta del Bravo</v>
          </cell>
          <cell r="E12" t="str">
            <v>Región Norte</v>
          </cell>
          <cell r="F12">
            <v>54</v>
          </cell>
        </row>
        <row r="13">
          <cell r="D13" t="str">
            <v>Exploración Evaluación del Potencial Julivá</v>
          </cell>
          <cell r="E13" t="str">
            <v>Región Sur</v>
          </cell>
          <cell r="F13">
            <v>57</v>
          </cell>
        </row>
        <row r="14">
          <cell r="D14" t="str">
            <v>Exploración Evaluación del Potencial Lamprea</v>
          </cell>
          <cell r="E14" t="str">
            <v>Región Norte</v>
          </cell>
          <cell r="F14">
            <v>58</v>
          </cell>
        </row>
        <row r="15">
          <cell r="D15" t="str">
            <v>Exploración Evaluación del Potencial Papaloapan B</v>
          </cell>
          <cell r="E15" t="str">
            <v>Región Norte</v>
          </cell>
          <cell r="F15">
            <v>62</v>
          </cell>
        </row>
        <row r="16">
          <cell r="D16" t="str">
            <v>Exploración Evaluación del Potencial Reforma Terciario</v>
          </cell>
          <cell r="E16" t="str">
            <v>Región Sur</v>
          </cell>
          <cell r="F16">
            <v>64</v>
          </cell>
        </row>
        <row r="17">
          <cell r="D17" t="str">
            <v>Exploración Golfo de México B</v>
          </cell>
          <cell r="E17" t="str">
            <v>Región Marina Suroeste</v>
          </cell>
          <cell r="F17">
            <v>56</v>
          </cell>
        </row>
        <row r="18">
          <cell r="D18" t="str">
            <v>Exploración Golfo de México Sur</v>
          </cell>
          <cell r="E18" t="str">
            <v>Región Norte</v>
          </cell>
          <cell r="F18">
            <v>55</v>
          </cell>
        </row>
        <row r="19">
          <cell r="D19" t="str">
            <v>Exploración Incorporación de Reservas Litoral de Tabasco Terrestre</v>
          </cell>
          <cell r="E19" t="str">
            <v>Región Sur</v>
          </cell>
          <cell r="F19">
            <v>60</v>
          </cell>
        </row>
        <row r="20">
          <cell r="D20" t="str">
            <v>Exploración Incorporación de Reservas Simojovel</v>
          </cell>
          <cell r="E20" t="str">
            <v>Región Sur</v>
          </cell>
          <cell r="F20">
            <v>66</v>
          </cell>
        </row>
        <row r="21">
          <cell r="D21" t="str">
            <v>Integral Burgos (exploración)</v>
          </cell>
          <cell r="E21" t="str">
            <v>Región Norte</v>
          </cell>
          <cell r="F21">
            <v>42</v>
          </cell>
        </row>
        <row r="22">
          <cell r="D22" t="str">
            <v>Integral Crudo Ligero Marino (exploración)</v>
          </cell>
          <cell r="E22" t="str">
            <v>Región Marina Suroeste</v>
          </cell>
          <cell r="F22">
            <v>50</v>
          </cell>
        </row>
        <row r="23">
          <cell r="D23" t="str">
            <v>Integral Cuenca de Veracruz (exploración)</v>
          </cell>
          <cell r="E23" t="str">
            <v>Región Norte</v>
          </cell>
          <cell r="F23">
            <v>52</v>
          </cell>
        </row>
        <row r="24">
          <cell r="D24" t="str">
            <v>Integral Lankahuasa (exploración)</v>
          </cell>
          <cell r="E24" t="str">
            <v>Región Norte</v>
          </cell>
          <cell r="F24">
            <v>59</v>
          </cell>
        </row>
        <row r="25">
          <cell r="D25" t="str">
            <v>Integral Macuspana (exploración)</v>
          </cell>
          <cell r="E25" t="str">
            <v>Región Sur</v>
          </cell>
          <cell r="F25">
            <v>51</v>
          </cell>
        </row>
        <row r="26">
          <cell r="D26" t="str">
            <v>Exploración Malpaso</v>
          </cell>
          <cell r="E26" t="str">
            <v>Región Sur</v>
          </cell>
          <cell r="F26">
            <v>61</v>
          </cell>
        </row>
        <row r="27">
          <cell r="D27" t="str">
            <v>Exploración Progreso</v>
          </cell>
          <cell r="E27" t="str">
            <v>Región Marina Noreste</v>
          </cell>
          <cell r="F27">
            <v>63</v>
          </cell>
        </row>
        <row r="28">
          <cell r="D28" t="str">
            <v>Exploración Sardina</v>
          </cell>
          <cell r="E28" t="str">
            <v>Región Norte</v>
          </cell>
          <cell r="F28">
            <v>65</v>
          </cell>
        </row>
        <row r="29">
          <cell r="D29" t="str">
            <v>Exploración Tampico-Misantla-Sur de Burgos</v>
          </cell>
          <cell r="E29" t="str">
            <v>Región Norte</v>
          </cell>
          <cell r="F29">
            <v>67</v>
          </cell>
        </row>
        <row r="30">
          <cell r="D30" t="str">
            <v>Explotación Arenque</v>
          </cell>
          <cell r="E30" t="str">
            <v>Región Norte</v>
          </cell>
          <cell r="F30">
            <v>15</v>
          </cell>
        </row>
        <row r="31">
          <cell r="D31" t="str">
            <v>Explotación ATG 1 Sitio-Tenexcuila</v>
          </cell>
          <cell r="E31" t="str">
            <v>Región Norte</v>
          </cell>
          <cell r="F31">
            <v>16</v>
          </cell>
        </row>
        <row r="32">
          <cell r="D32" t="str">
            <v>Explotación ATG 2 Soledad-Coyotes</v>
          </cell>
          <cell r="E32" t="str">
            <v>Región Norte</v>
          </cell>
          <cell r="F32">
            <v>17</v>
          </cell>
        </row>
        <row r="33">
          <cell r="D33" t="str">
            <v>Explotación ATG 3 Amatitlán-Agua Nacida</v>
          </cell>
          <cell r="E33" t="str">
            <v>Región Norte</v>
          </cell>
          <cell r="F33">
            <v>18</v>
          </cell>
        </row>
        <row r="34">
          <cell r="D34" t="str">
            <v>Explotación ATG 4 Coyol-Humapa</v>
          </cell>
          <cell r="E34" t="str">
            <v>Región Norte</v>
          </cell>
          <cell r="F34">
            <v>19</v>
          </cell>
        </row>
        <row r="35">
          <cell r="D35" t="str">
            <v>Explotación ATG 5 Miquetla-Mihuapán</v>
          </cell>
          <cell r="E35" t="str">
            <v>Región Norte</v>
          </cell>
          <cell r="F35">
            <v>20</v>
          </cell>
        </row>
        <row r="36">
          <cell r="D36" t="str">
            <v>Explotación ATG 6 Agua Fría-Coapechaca</v>
          </cell>
          <cell r="E36" t="str">
            <v>Región Norte</v>
          </cell>
          <cell r="F36">
            <v>21</v>
          </cell>
        </row>
        <row r="37">
          <cell r="D37" t="str">
            <v>Explotación ATG 7 Tajín-Corralillo</v>
          </cell>
          <cell r="E37" t="str">
            <v>Región Norte</v>
          </cell>
          <cell r="F37">
            <v>22</v>
          </cell>
        </row>
        <row r="38">
          <cell r="D38" t="str">
            <v>Explotación ATG 8 Presidente Alemán-Furbero</v>
          </cell>
          <cell r="E38" t="str">
            <v>Región Norte</v>
          </cell>
          <cell r="F38">
            <v>23</v>
          </cell>
        </row>
        <row r="39">
          <cell r="D39" t="str">
            <v>Explotación Ayin-Alux</v>
          </cell>
          <cell r="E39" t="str">
            <v>Región Marina Suroeste</v>
          </cell>
          <cell r="F39">
            <v>4</v>
          </cell>
        </row>
        <row r="40">
          <cell r="D40" t="str">
            <v>Explotación Bellota-Chinchorro</v>
          </cell>
          <cell r="E40" t="str">
            <v>Región Sur</v>
          </cell>
          <cell r="F40">
            <v>30</v>
          </cell>
        </row>
        <row r="41">
          <cell r="D41" t="str">
            <v>Explotación Caan</v>
          </cell>
          <cell r="E41" t="str">
            <v>Región Marina Suroeste</v>
          </cell>
          <cell r="F41">
            <v>5</v>
          </cell>
        </row>
        <row r="42">
          <cell r="D42" t="str">
            <v>Explotación Cactus-Sitio Grande</v>
          </cell>
          <cell r="E42" t="str">
            <v>Región Sur</v>
          </cell>
          <cell r="F42">
            <v>31</v>
          </cell>
        </row>
        <row r="43">
          <cell r="D43" t="str">
            <v>Explotación Cantarell</v>
          </cell>
          <cell r="E43" t="str">
            <v>Región Marina Noreste</v>
          </cell>
          <cell r="F43">
            <v>1</v>
          </cell>
        </row>
        <row r="44">
          <cell r="D44" t="str">
            <v>Explotación Cárdenas</v>
          </cell>
          <cell r="E44" t="str">
            <v>Región Sur</v>
          </cell>
          <cell r="F44">
            <v>32</v>
          </cell>
        </row>
        <row r="45">
          <cell r="D45" t="str">
            <v>Explotación Carmito-Artesa</v>
          </cell>
          <cell r="E45" t="str">
            <v>Región Sur</v>
          </cell>
          <cell r="F45">
            <v>33</v>
          </cell>
        </row>
        <row r="46">
          <cell r="D46" t="str">
            <v>Explotación Chuc</v>
          </cell>
          <cell r="E46" t="str">
            <v>Región Marina Suroeste</v>
          </cell>
          <cell r="F46">
            <v>6</v>
          </cell>
        </row>
        <row r="47">
          <cell r="D47" t="str">
            <v>Explotación Coatzacoalcos-Marino</v>
          </cell>
          <cell r="E47" t="str">
            <v>Región Marina Suroeste</v>
          </cell>
          <cell r="F47">
            <v>7</v>
          </cell>
        </row>
        <row r="48">
          <cell r="D48" t="str">
            <v>Explotación Complejo Antonio J. Bermúdez</v>
          </cell>
          <cell r="E48" t="str">
            <v>Región Sur</v>
          </cell>
          <cell r="F48">
            <v>34</v>
          </cell>
        </row>
        <row r="49">
          <cell r="D49" t="str">
            <v>Explotación Costero Terrestre</v>
          </cell>
          <cell r="E49" t="str">
            <v>Región Sur</v>
          </cell>
          <cell r="F49">
            <v>35</v>
          </cell>
        </row>
        <row r="50">
          <cell r="D50" t="str">
            <v>Explotación Delta del Grijalva</v>
          </cell>
          <cell r="E50" t="str">
            <v>Región Sur</v>
          </cell>
          <cell r="F50">
            <v>36</v>
          </cell>
        </row>
        <row r="51">
          <cell r="D51" t="str">
            <v>Explotación Ek-Balam</v>
          </cell>
          <cell r="E51" t="str">
            <v>Región Marina Noreste</v>
          </cell>
          <cell r="F51">
            <v>2</v>
          </cell>
        </row>
        <row r="52">
          <cell r="D52" t="str">
            <v>Explotación El Golpe-Puerto Ceiba</v>
          </cell>
          <cell r="E52" t="str">
            <v>Región Sur</v>
          </cell>
          <cell r="F52">
            <v>37</v>
          </cell>
        </row>
        <row r="53">
          <cell r="D53" t="str">
            <v>Explotación Gas del Terciario</v>
          </cell>
          <cell r="E53" t="str">
            <v>Región Marina Suroeste</v>
          </cell>
          <cell r="F53">
            <v>8</v>
          </cell>
        </row>
        <row r="54">
          <cell r="D54" t="str">
            <v>Explotación Ixtal-Manik</v>
          </cell>
          <cell r="E54" t="str">
            <v>Región Marina Suroeste</v>
          </cell>
          <cell r="F54">
            <v>9</v>
          </cell>
        </row>
        <row r="55">
          <cell r="D55" t="str">
            <v>Explotación Jujo-Tecominoacán</v>
          </cell>
          <cell r="E55" t="str">
            <v>Región Sur</v>
          </cell>
          <cell r="F55">
            <v>38</v>
          </cell>
        </row>
        <row r="56">
          <cell r="D56" t="str">
            <v>Explotación Kach-Alak</v>
          </cell>
          <cell r="E56" t="str">
            <v>Región Marina Suroeste</v>
          </cell>
          <cell r="F56">
            <v>10</v>
          </cell>
        </row>
        <row r="57">
          <cell r="D57" t="str">
            <v>Explotación Ku-Maloob-Zaap</v>
          </cell>
          <cell r="E57" t="str">
            <v>Región Marina Noreste</v>
          </cell>
          <cell r="F57">
            <v>3</v>
          </cell>
        </row>
        <row r="58">
          <cell r="D58" t="str">
            <v>Explotación Lakach</v>
          </cell>
          <cell r="E58" t="str">
            <v>Región Marina Suroeste</v>
          </cell>
          <cell r="F58">
            <v>11</v>
          </cell>
        </row>
        <row r="59">
          <cell r="D59" t="str">
            <v>Explotación Lerma-Malta-Talisman</v>
          </cell>
          <cell r="E59" t="str">
            <v>Región Norte</v>
          </cell>
          <cell r="F59">
            <v>24</v>
          </cell>
        </row>
        <row r="60">
          <cell r="D60" t="str">
            <v>Explotación Och-Uech-Kax</v>
          </cell>
          <cell r="E60" t="str">
            <v>Región Marina Suroeste</v>
          </cell>
          <cell r="F60">
            <v>12</v>
          </cell>
        </row>
        <row r="61">
          <cell r="D61" t="str">
            <v>Explotación Poza Rica</v>
          </cell>
          <cell r="E61" t="str">
            <v>Región Norte</v>
          </cell>
          <cell r="F61">
            <v>25</v>
          </cell>
        </row>
        <row r="62">
          <cell r="D62" t="str">
            <v>Explotación RSRSC Tamaulipas-Constituciones</v>
          </cell>
          <cell r="E62" t="str">
            <v>Región Norte</v>
          </cell>
          <cell r="F62">
            <v>26</v>
          </cell>
        </row>
        <row r="63">
          <cell r="D63" t="str">
            <v>Explotación San Manuel</v>
          </cell>
          <cell r="E63" t="str">
            <v>Región Sur</v>
          </cell>
          <cell r="F63">
            <v>39</v>
          </cell>
        </row>
        <row r="64">
          <cell r="D64" t="str">
            <v>Explotación Yaxche</v>
          </cell>
          <cell r="E64" t="str">
            <v>Región Marina Suroeste</v>
          </cell>
          <cell r="F64">
            <v>13</v>
          </cell>
        </row>
        <row r="65">
          <cell r="D65" t="str">
            <v>Integral Burgos</v>
          </cell>
          <cell r="E65" t="str">
            <v>Región Norte</v>
          </cell>
          <cell r="F65">
            <v>27</v>
          </cell>
        </row>
        <row r="66">
          <cell r="D66" t="str">
            <v>Integral Crudo Ligero Marino</v>
          </cell>
          <cell r="E66" t="str">
            <v>Región Marina Suroeste</v>
          </cell>
          <cell r="F66">
            <v>14</v>
          </cell>
        </row>
        <row r="67">
          <cell r="D67" t="str">
            <v>Integral Cuenca de Veracruz</v>
          </cell>
          <cell r="E67" t="str">
            <v>Región Norte</v>
          </cell>
          <cell r="F67">
            <v>28</v>
          </cell>
        </row>
        <row r="68">
          <cell r="D68" t="str">
            <v>Integral Lankahuasa</v>
          </cell>
          <cell r="E68" t="str">
            <v>Región Norte</v>
          </cell>
          <cell r="F68">
            <v>29</v>
          </cell>
        </row>
        <row r="69">
          <cell r="D69" t="str">
            <v>Integral Macuspana</v>
          </cell>
          <cell r="E69" t="str">
            <v>Región Sur</v>
          </cell>
          <cell r="F69">
            <v>40</v>
          </cell>
        </row>
      </sheetData>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Martín Eduardo Sandoval Rivera" refreshedDate="45622.696040509261" createdVersion="6" refreshedVersion="8" minRefreshableVersion="3" recordCount="111" xr:uid="{F6427BF0-964D-4FFD-A183-46352DD8AD40}">
  <cacheSource type="worksheet">
    <worksheetSource name="Tabla1[[Tipo]:[&gt;2025]]"/>
  </cacheSource>
  <cacheFields count="15">
    <cacheField name="Tipo" numFmtId="0">
      <sharedItems containsBlank="1" count="12">
        <s v="Asociación"/>
        <s v="Migración"/>
        <s v="Ronda 1.1"/>
        <s v="Ronda 1.2"/>
        <s v="Ronda 1.3"/>
        <s v="Ronda 1.4"/>
        <s v="Ronda 2.1"/>
        <s v="Ronda 2.2"/>
        <s v="Ronda 2.3"/>
        <s v="Ronda 2.4"/>
        <s v="Ronda 3.1"/>
        <m u="1"/>
      </sharedItems>
    </cacheField>
    <cacheField name="Contrato" numFmtId="0">
      <sharedItems/>
    </cacheField>
    <cacheField name="Operador" numFmtId="0">
      <sharedItems/>
    </cacheField>
    <cacheField name="2015" numFmtId="0">
      <sharedItems containsString="0" containsBlank="1" containsNumber="1" minValue="0.23614142352699999" maxValue="2.3781602749999999"/>
    </cacheField>
    <cacheField name="2016" numFmtId="164">
      <sharedItems containsString="0" containsBlank="1" containsNumber="1" minValue="7.6247208255000007" maxValue="55.530919907600008"/>
    </cacheField>
    <cacheField name="2017" numFmtId="0">
      <sharedItems containsString="0" containsBlank="1" containsNumber="1" minValue="0.23077551724399992" maxValue="235.86901648388272"/>
    </cacheField>
    <cacheField name="2018" numFmtId="0">
      <sharedItems containsString="0" containsBlank="1" containsNumber="1" minValue="6.3338648000000011E-2" maxValue="797.18915220684971"/>
    </cacheField>
    <cacheField name="2019" numFmtId="164">
      <sharedItems containsString="0" containsBlank="1" containsNumber="1" minValue="0.59725553402424958" maxValue="944.94724438404319"/>
    </cacheField>
    <cacheField name="2020" numFmtId="0">
      <sharedItems containsString="0" containsBlank="1" containsNumber="1" minValue="0.30202212115259508" maxValue="1294.0782606501778"/>
    </cacheField>
    <cacheField name="2021" numFmtId="0">
      <sharedItems containsString="0" containsBlank="1" containsNumber="1" minValue="0.46135649999700007" maxValue="738.554899699065"/>
    </cacheField>
    <cacheField name="2022" numFmtId="0">
      <sharedItems containsString="0" containsBlank="1" containsNumber="1" minValue="0.16820160000000001" maxValue="949.29178617488401"/>
    </cacheField>
    <cacheField name="2023" numFmtId="0">
      <sharedItems containsString="0" containsBlank="1" containsNumber="1" minValue="0.20963433749999999" maxValue="1021.0459600575756"/>
    </cacheField>
    <cacheField name="2024" numFmtId="0">
      <sharedItems containsString="0" containsBlank="1" containsNumber="1" minValue="0.1596093710233" maxValue="986.86610572779978"/>
    </cacheField>
    <cacheField name="2025" numFmtId="0">
      <sharedItems containsString="0" containsBlank="1" containsNumber="1" minValue="7.039407999999997E-2" maxValue="1248.6854966909998"/>
    </cacheField>
    <cacheField name="&gt;2025" numFmtId="0">
      <sharedItems containsSemiMixedTypes="0" containsString="0" containsNumber="1" minValue="0" maxValue="8452.1137025508215"/>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11">
  <r>
    <x v="0"/>
    <s v="CNH-A1-TRION/2016"/>
    <s v="Woodside Petróleo Operaciones de México"/>
    <m/>
    <m/>
    <n v="50.876817070573097"/>
    <n v="203.24280944947117"/>
    <n v="61.650118309118291"/>
    <n v="107.96154519605228"/>
    <n v="7"/>
    <m/>
    <n v="110.46947518092801"/>
    <n v="813.94661673639655"/>
    <n v="1057.4167307088098"/>
    <n v="8452.1137025508215"/>
  </r>
  <r>
    <x v="0"/>
    <s v="CNH-A3.CÁRDENAS-MORA/2018"/>
    <s v="Petrolera Cárdenas Mora"/>
    <m/>
    <m/>
    <m/>
    <n v="52.641279518330371"/>
    <n v="111.14849979278104"/>
    <n v="127.2011825591501"/>
    <n v="88.008391718588044"/>
    <n v="36.543621931589996"/>
    <n v="118.52713526301015"/>
    <n v="112.36285733862012"/>
    <n v="50.172704183660016"/>
    <n v="546.31616894887804"/>
  </r>
  <r>
    <x v="0"/>
    <s v="CNH-A4.OGARRIO/2018"/>
    <s v="Wintershall Dea México"/>
    <m/>
    <m/>
    <m/>
    <n v="33.510077527548191"/>
    <n v="68.408145996825354"/>
    <n v="49.158632963659009"/>
    <n v="32.788390760928991"/>
    <n v="67.357130198977003"/>
    <n v="14.186625961252002"/>
    <n v="75.102751754759993"/>
    <n v="70.81111473995999"/>
    <n v="708.80670972982011"/>
  </r>
  <r>
    <x v="1"/>
    <s v="CNH-M1-EK-BALAM/2017"/>
    <s v="Pemex Exploración y Producción"/>
    <m/>
    <m/>
    <n v="65.422133679481135"/>
    <n v="797.18915220684971"/>
    <n v="944.94724438404319"/>
    <n v="1294.0782606501778"/>
    <n v="738.554899699065"/>
    <n v="949.29178617488401"/>
    <n v="536.418984334519"/>
    <n v="712.8997303209984"/>
    <n v="461.64275604692273"/>
    <n v="3595.4076001221565"/>
  </r>
  <r>
    <x v="1"/>
    <s v="CNH-M2-SANTUARIO-EL GOLPE/2017"/>
    <s v="Perenco México"/>
    <m/>
    <m/>
    <m/>
    <n v="53.248739304074974"/>
    <n v="68.788592973082004"/>
    <n v="106.27461251642309"/>
    <n v="293.78246318074804"/>
    <n v="74.544073659999995"/>
    <n v="179.97388891000003"/>
    <n v="185.01330317000011"/>
    <n v="148.90514889999994"/>
    <n v="792.29474969"/>
  </r>
  <r>
    <x v="1"/>
    <s v="CNH-M3-MISIÓN/2018"/>
    <s v="Servicios Múltiples de Burgos"/>
    <m/>
    <m/>
    <m/>
    <n v="29.661467182398489"/>
    <n v="100.72033356386639"/>
    <n v="69.090939344869113"/>
    <n v="65.524287611022288"/>
    <n v="9.2592131680034004"/>
    <n v="60.327464709133977"/>
    <n v="55.893971262674036"/>
    <n v="53.987284997659394"/>
    <n v="147.53192450866669"/>
  </r>
  <r>
    <x v="1"/>
    <s v="CNH-M4-ÉBANO/2018"/>
    <s v="DS Servicios Petroleros"/>
    <m/>
    <m/>
    <m/>
    <n v="21.093787739463998"/>
    <n v="57.696229688615979"/>
    <n v="115.10050270129724"/>
    <n v="55.844804299600071"/>
    <n v="55.816915064000135"/>
    <n v="79.271745059720175"/>
    <n v="90.578111602500144"/>
    <n v="113.26398755450032"/>
    <n v="1160.9437024578021"/>
  </r>
  <r>
    <x v="1"/>
    <s v="CNH-M5-MIQUETLA/2018"/>
    <s v="Operadora de Campos DWF"/>
    <m/>
    <m/>
    <m/>
    <n v="1.7277887595093293"/>
    <n v="23.665684504003327"/>
    <n v="71.096626241485126"/>
    <n v="38.536184426433969"/>
    <n v="45.016963961479611"/>
    <n v="56.1341488105491"/>
    <n v="20.908689224609994"/>
    <n v="31.422117490644013"/>
    <n v="1412.0004673282856"/>
  </r>
  <r>
    <x v="2"/>
    <s v="CNH-R01-L01-A2/2015"/>
    <s v="Hokchi Energy"/>
    <n v="2.3781602749999999"/>
    <n v="7.6247208255000007"/>
    <n v="4.9110934907999999"/>
    <n v="59.140802165399997"/>
    <n v="70.842249950561325"/>
    <m/>
    <m/>
    <m/>
    <m/>
    <m/>
    <m/>
    <n v="0"/>
  </r>
  <r>
    <x v="2"/>
    <s v="CNH-R01-L01-A7/2015"/>
    <s v="Talos Energy Offshore Mexico 7"/>
    <n v="2.194783675"/>
    <n v="9.1653110254999994"/>
    <n v="71.517505201099979"/>
    <n v="95.900950470912861"/>
    <n v="165.83818878077184"/>
    <n v="6.7359557359562006"/>
    <n v="2.229012"/>
    <m/>
    <n v="22.5731866"/>
    <n v="616.56192367054996"/>
    <n v="518.16833133334001"/>
    <n v="3346.2361517101217"/>
  </r>
  <r>
    <x v="3"/>
    <s v="CNH-R01-L02-A1/2015"/>
    <s v="Eni México"/>
    <n v="0.23614142352699999"/>
    <n v="55.530919907600008"/>
    <n v="235.86901648388272"/>
    <n v="305.55543699837392"/>
    <n v="401.29556335137983"/>
    <n v="570.09415394474013"/>
    <n v="445.91814973349011"/>
    <n v="748.72390284084668"/>
    <n v="1021.0459600575756"/>
    <n v="986.86610572779978"/>
    <n v="573.74803860450004"/>
    <n v="4093.1064227134798"/>
  </r>
  <r>
    <x v="3"/>
    <s v="CNH-R01-L02-A2/2015"/>
    <s v="Hokchi Energy"/>
    <m/>
    <n v="25.403870609409733"/>
    <n v="150.08814418611612"/>
    <n v="128.3596853569"/>
    <n v="235.27425617499998"/>
    <n v="483.75771283631514"/>
    <n v="294.21160894252193"/>
    <n v="47.642853924561997"/>
    <n v="190.71717844378793"/>
    <n v="88.433067035318899"/>
    <n v="71.031151404664982"/>
    <n v="1012.719410496142"/>
  </r>
  <r>
    <x v="3"/>
    <s v="CNH-R01-L02-A4/2015"/>
    <s v="Fieldwood Energy E&amp;P México"/>
    <m/>
    <n v="27.974149557581192"/>
    <n v="147.52904644001683"/>
    <n v="36.213062850000014"/>
    <n v="413.11000042343005"/>
    <n v="328.43467682713981"/>
    <n v="544.58289716295496"/>
    <n v="607.13746035500014"/>
    <n v="634.89976011220074"/>
    <n v="658.31034112050008"/>
    <n v="1248.6854966909998"/>
    <n v="4379.7581256404983"/>
  </r>
  <r>
    <x v="4"/>
    <s v="CNH-R01-L03-A1/2015"/>
    <s v="Diavaz Offshore"/>
    <m/>
    <m/>
    <n v="7.6028923302114366"/>
    <n v="1.1126953123471388"/>
    <n v="13.288098427013797"/>
    <n v="26.423789085896992"/>
    <n v="11.069674654289836"/>
    <n v="13.17629546754541"/>
    <n v="3.1409323379879996"/>
    <n v="4.0320075282620014"/>
    <n v="8.3180288208749982"/>
    <n v="39.518372769550211"/>
  </r>
  <r>
    <x v="4"/>
    <s v="CNH-R01-L03-A2/2015"/>
    <s v="Consorcio Petrolero 5M del Golfo"/>
    <m/>
    <m/>
    <n v="12.169714647760694"/>
    <n v="16.217989646369503"/>
    <n v="9.8264640731421213"/>
    <n v="2.8105602877227787"/>
    <n v="3.8028858799999998"/>
    <n v="3.53734715"/>
    <n v="3.3942909500000007"/>
    <n v="3.9553419999999995"/>
    <n v="4.5480626199999996"/>
    <n v="23.74975568999999"/>
  </r>
  <r>
    <x v="4"/>
    <s v="CNH-R01-L03-A3/2015"/>
    <s v="CMM Calibrador"/>
    <m/>
    <m/>
    <n v="6.5906475800000024"/>
    <n v="11.717631511099977"/>
    <n v="6.5186352792610025"/>
    <n v="1.0179277812640002"/>
    <m/>
    <n v="4.7347625138676976"/>
    <n v="0.66282679302299985"/>
    <n v="5.3336428664626014"/>
    <n v="0.57108652949139993"/>
    <n v="23.008929295375598"/>
  </r>
  <r>
    <x v="4"/>
    <s v="CNH-R01-L03-A4/2015"/>
    <s v="Calicanto Oil &amp; Gas"/>
    <m/>
    <m/>
    <n v="5.7562181955051912"/>
    <n v="5.47385894726066"/>
    <n v="3.8434812268524468"/>
    <m/>
    <m/>
    <m/>
    <m/>
    <m/>
    <m/>
    <n v="0"/>
  </r>
  <r>
    <x v="4"/>
    <s v="CNH-R01-L03-A5/2015"/>
    <s v="Consorcio Petrolero 5M del Golfo"/>
    <m/>
    <m/>
    <n v="3.2643899999999983"/>
    <n v="2.8262799999999966"/>
    <n v="3.2865921493234995"/>
    <n v="2.2988310539839998"/>
    <n v="4.1754489202964988"/>
    <n v="3.5770058818220005"/>
    <n v="3.7162108362353989"/>
    <n v="3.6131695527359984"/>
    <n v="3.422036215000499"/>
    <n v="23.841165033857003"/>
  </r>
  <r>
    <x v="4"/>
    <s v="CNH-R01-L03-A6/2015"/>
    <s v="Diavaz Offshore"/>
    <m/>
    <m/>
    <n v="7.203129245051227"/>
    <n v="4.8141062596028785"/>
    <n v="23.322943353804465"/>
    <n v="18.993664355778009"/>
    <n v="7.3124561571259976"/>
    <n v="0.83265278346530014"/>
    <n v="12.071609053377003"/>
    <n v="18.878810638649998"/>
    <n v="3.2739128750799997"/>
    <n v="18.982687963236639"/>
  </r>
  <r>
    <x v="4"/>
    <s v="CNH-R01-L03-A7/2015"/>
    <s v="Servicios de Extracción Petrolera Lifting de México"/>
    <m/>
    <m/>
    <n v="25.473533506934"/>
    <n v="41.937468840137747"/>
    <n v="37.360184389890001"/>
    <n v="47.838308010815986"/>
    <n v="27.274796303750012"/>
    <n v="21.355576147630011"/>
    <n v="15.884995274989999"/>
    <n v="23.722573529512015"/>
    <n v="23.765345652834004"/>
    <n v="262.139521758814"/>
  </r>
  <r>
    <x v="4"/>
    <s v="CNH-R01-L03-A8/2015"/>
    <s v="Dunas Exploración y Producción"/>
    <m/>
    <m/>
    <n v="2.7845199039367814"/>
    <n v="6.5165499221735992"/>
    <n v="12.307304999757706"/>
    <n v="0.30202212115259508"/>
    <m/>
    <m/>
    <m/>
    <m/>
    <m/>
    <n v="0"/>
  </r>
  <r>
    <x v="4"/>
    <s v="CNH-R01-L03-A9/2015"/>
    <s v="Perseus Fortuna Nacional"/>
    <m/>
    <m/>
    <n v="17.969512227100001"/>
    <n v="17.631862281099998"/>
    <n v="5.5308581000000014"/>
    <m/>
    <m/>
    <n v="4.1021052998030028"/>
    <n v="6.3912128400000068"/>
    <n v="5.6457392000000048"/>
    <n v="7.039407999999997E-2"/>
    <n v="0"/>
  </r>
  <r>
    <x v="4"/>
    <s v="CNH-R01-L03-A10/2016"/>
    <s v="Oleum del Norte"/>
    <m/>
    <m/>
    <n v="5.9939819999999981"/>
    <n v="2.8775010000000014"/>
    <n v="4.0544990000000007"/>
    <m/>
    <m/>
    <n v="8.1131102721702675"/>
    <n v="8.8712682926339532"/>
    <n v="10.117102839934429"/>
    <n v="0.37804794495776484"/>
    <n v="0"/>
  </r>
  <r>
    <x v="4"/>
    <s v="CNH-R01-L03-A11/2015"/>
    <s v="Renaissance Oil Corp."/>
    <m/>
    <m/>
    <n v="8.5891808421392213"/>
    <n v="26.454096908080196"/>
    <n v="1.3183458300006996"/>
    <n v="0.51553240000000033"/>
    <n v="0.51553240000000033"/>
    <n v="0.18240160000000011"/>
    <m/>
    <m/>
    <m/>
    <n v="0"/>
  </r>
  <r>
    <x v="4"/>
    <s v="CNH-R01-L03-A12/2015"/>
    <s v="Grupo Mareógrafo"/>
    <m/>
    <m/>
    <n v="6.420316480000003"/>
    <n v="11.666615179289987"/>
    <n v="7.7789568272082228"/>
    <n v="0.85723335652459987"/>
    <m/>
    <n v="0.73653864489060006"/>
    <n v="3.6432303416706007"/>
    <n v="0.80313452044019995"/>
    <n v="0.84615336092819982"/>
    <n v="19.746062982980849"/>
  </r>
  <r>
    <x v="4"/>
    <s v="CNH-R01-L03-A13/2015"/>
    <s v="Mayacaste Oil &amp; Gas"/>
    <m/>
    <m/>
    <n v="10.266428908847871"/>
    <n v="17.959486779808483"/>
    <n v="5.3507576763713995"/>
    <m/>
    <n v="7.7716200000000004"/>
    <n v="0.58550000000000002"/>
    <n v="8.5125366100000015"/>
    <n v="11.2332103"/>
    <n v="1.8584999999999992"/>
    <n v="0"/>
  </r>
  <r>
    <x v="4"/>
    <s v="CNH-R01-L03-A14/2015"/>
    <s v="Canamex Energy Holdings"/>
    <m/>
    <m/>
    <n v="5.0113556787860727"/>
    <n v="2.8967225995880534"/>
    <n v="0.59725553402424958"/>
    <m/>
    <m/>
    <m/>
    <m/>
    <m/>
    <m/>
    <n v="0"/>
  </r>
  <r>
    <x v="4"/>
    <s v="CNH-R01-L03-A15/2015"/>
    <s v="Renaissance Oil Corp."/>
    <m/>
    <m/>
    <n v="6.920583181957066"/>
    <n v="6.9904380061463316"/>
    <n v="1.7124813786970783"/>
    <n v="0.51553240000000033"/>
    <n v="0.51553240000000033"/>
    <n v="0.16820160000000001"/>
    <m/>
    <m/>
    <m/>
    <n v="0"/>
  </r>
  <r>
    <x v="4"/>
    <s v="CNH-R01-L03-A16/2015"/>
    <s v="Roma Energy México"/>
    <m/>
    <m/>
    <n v="16.042269234187295"/>
    <m/>
    <m/>
    <m/>
    <m/>
    <m/>
    <m/>
    <m/>
    <m/>
    <n v="0"/>
  </r>
  <r>
    <x v="4"/>
    <s v="CNH-R01-L03-A17/2016"/>
    <s v="Servicios de Extracción Petrolera Lifting de México"/>
    <m/>
    <m/>
    <n v="14.066241077112178"/>
    <n v="13.472161469946593"/>
    <n v="4.6907708964359998"/>
    <m/>
    <m/>
    <m/>
    <m/>
    <n v="0.94581700000000013"/>
    <m/>
    <n v="0"/>
  </r>
  <r>
    <x v="4"/>
    <s v="CNH-R01-L03-A18/2015"/>
    <s v="Consorcio Petrolero 5M del Golfo"/>
    <m/>
    <m/>
    <n v="3.6887799999999964"/>
    <n v="2.6071700000000018"/>
    <n v="3.0621106772604998"/>
    <n v="1.8110920153469998"/>
    <n v="3.4459241388825017"/>
    <n v="3.4281419307840002"/>
    <n v="1.5793540900504"/>
    <n v="3.3781657321069991"/>
    <n v="3.3155183552345009"/>
    <n v="14.126255090281299"/>
  </r>
  <r>
    <x v="4"/>
    <s v="CNH-R01-L03-A20/2016"/>
    <s v="GS Oil &amp; Gas"/>
    <m/>
    <m/>
    <n v="13.07843836570868"/>
    <n v="13.696198162856996"/>
    <n v="37.797364925705438"/>
    <n v="54.925449999999913"/>
    <n v="26.485099999999974"/>
    <n v="4.4115999999999946"/>
    <n v="4.3787999999999911"/>
    <n v="1.6823787651629998"/>
    <n v="6.4942353747300015"/>
    <n v="21.039287747083293"/>
  </r>
  <r>
    <x v="4"/>
    <s v="CNH-R01-L03-A21/2016"/>
    <s v="Consorcio Petrolero 5M del Golfo"/>
    <m/>
    <m/>
    <n v="2.1162955699999992"/>
    <n v="1.6030008752999978"/>
    <n v="2.0313895209379993"/>
    <n v="1.6437891574627999"/>
    <n v="4.1675042134904974"/>
    <n v="1.6637181940684993"/>
    <n v="4.049740743535498"/>
    <n v="1.7817494553464996"/>
    <n v="4.0012848388644979"/>
    <n v="26.820476370424203"/>
  </r>
  <r>
    <x v="4"/>
    <s v="CNH-R01-L03-A22/2015"/>
    <s v="Secadero Petróleo y Gas"/>
    <m/>
    <m/>
    <n v="16.966159561400005"/>
    <n v="22.61117570880003"/>
    <n v="3.8503690099999974"/>
    <m/>
    <m/>
    <m/>
    <m/>
    <m/>
    <m/>
    <n v="0"/>
  </r>
  <r>
    <x v="4"/>
    <s v="CNH-R01-L03-A23/2015"/>
    <s v="Perseus Tajón"/>
    <m/>
    <m/>
    <n v="16.688498510499937"/>
    <n v="31.549458688321181"/>
    <n v="13.247925838333009"/>
    <m/>
    <m/>
    <n v="3.5133869999999989"/>
    <n v="0.60240059999999984"/>
    <n v="4.8074877999999988"/>
    <m/>
    <n v="0"/>
  </r>
  <r>
    <x v="4"/>
    <s v="CNH-R01-L03-A24/2016"/>
    <s v="Tonalli Energía"/>
    <m/>
    <m/>
    <n v="10.162942540805982"/>
    <n v="7.5529627503299963"/>
    <n v="3.8506429200099994"/>
    <m/>
    <m/>
    <n v="2.691468999999997"/>
    <n v="3.2438218750059984"/>
    <n v="11.863005862631963"/>
    <n v="0.80771702703489978"/>
    <n v="0"/>
  </r>
  <r>
    <x v="4"/>
    <s v="CNH-R01-L03-A25/2015"/>
    <s v="Renaissance Oil Corp."/>
    <m/>
    <m/>
    <n v="6.9632591244259237"/>
    <n v="8.1164446107826524"/>
    <n v="2.4982922780358834"/>
    <n v="1.2595323999999974"/>
    <n v="1.2595323999999974"/>
    <n v="0.41620160000000028"/>
    <m/>
    <m/>
    <m/>
    <n v="0"/>
  </r>
  <r>
    <x v="5"/>
    <s v="CNH-R01-L04-A1.CPP/2016"/>
    <s v="China Offshore Oil Corporation E&amp;P Mexico"/>
    <m/>
    <m/>
    <n v="11.879999999999997"/>
    <n v="23.620999999999999"/>
    <n v="92.615000000000009"/>
    <n v="130.49999999999997"/>
    <n v="136.92599999999999"/>
    <n v="52.569968999999979"/>
    <m/>
    <m/>
    <m/>
    <n v="0"/>
  </r>
  <r>
    <x v="5"/>
    <s v="CNH-R01-L04-A2.CPP/2016"/>
    <s v="Total E&amp;P México"/>
    <m/>
    <m/>
    <n v="22.727820999999999"/>
    <n v="110.48395000000004"/>
    <n v="10.4"/>
    <n v="9"/>
    <n v="9"/>
    <m/>
    <m/>
    <m/>
    <m/>
    <n v="0"/>
  </r>
  <r>
    <x v="5"/>
    <s v="CNH-R01-L04-A3.CPP/2016"/>
    <s v="Chevron Energía de México"/>
    <m/>
    <m/>
    <n v="8.24"/>
    <n v="9.0000000000000018"/>
    <n v="6.7999999999999989"/>
    <n v="6.4999999999999991"/>
    <n v="6.5"/>
    <m/>
    <m/>
    <m/>
    <m/>
    <n v="0"/>
  </r>
  <r>
    <x v="5"/>
    <s v="CNH-R01-L04-A4.CPP/2016"/>
    <s v="China Offshore Oil Corporation E&amp;P Mexico"/>
    <m/>
    <m/>
    <n v="11.729999999999999"/>
    <n v="26.045000000000002"/>
    <n v="120.88949999999998"/>
    <n v="6.4849999999999994"/>
    <n v="6.085"/>
    <n v="1.04"/>
    <m/>
    <m/>
    <m/>
    <n v="0"/>
  </r>
  <r>
    <x v="5"/>
    <s v="CNH-R01-L04-A1.CS/2016"/>
    <s v="BP Exploration Mexico"/>
    <m/>
    <m/>
    <n v="6.7779607667600006"/>
    <n v="8.7735979996199998"/>
    <n v="24.3955172414"/>
    <n v="153.67301724140003"/>
    <n v="5.7817672413999999"/>
    <m/>
    <m/>
    <m/>
    <m/>
    <n v="0"/>
  </r>
  <r>
    <x v="5"/>
    <s v="CNH-R01-L04-A3.CS/2016"/>
    <s v="Equinor Upstream México"/>
    <m/>
    <m/>
    <n v="7.57"/>
    <n v="8.0440000000000023"/>
    <n v="138.72800000000001"/>
    <n v="11.329440000000005"/>
    <n v="95.000000999999997"/>
    <n v="0.60000000000000009"/>
    <m/>
    <m/>
    <m/>
    <n v="0"/>
  </r>
  <r>
    <x v="5"/>
    <s v="CNH-R01-L04-A4.CS/2016"/>
    <s v="PC Carigali Mexico Operations"/>
    <m/>
    <m/>
    <n v="13.736188"/>
    <n v="28.381499999999996"/>
    <n v="85.655999999999949"/>
    <n v="7.69"/>
    <n v="7.5299999999999994"/>
    <n v="39.381890999989999"/>
    <n v="52.169857000009991"/>
    <n v="7.1175000000000006"/>
    <n v="8.4070894799900007"/>
    <n v="7.9360907600000008"/>
  </r>
  <r>
    <x v="5"/>
    <s v="CNH-R01-L04-A5.CS/2016"/>
    <s v="Murphy Sur"/>
    <m/>
    <m/>
    <n v="10.781000000000001"/>
    <n v="12.554"/>
    <n v="61.164999999999978"/>
    <n v="15.879999999999997"/>
    <n v="7.77"/>
    <n v="77.787000000000006"/>
    <n v="7.1320000000000014"/>
    <n v="6.402000000000001"/>
    <n v="3.14"/>
    <n v="0"/>
  </r>
  <r>
    <x v="6"/>
    <s v="CNH-R02-L01-A10.CS/2017"/>
    <s v="Eni México"/>
    <m/>
    <m/>
    <n v="1.0831999999999999"/>
    <n v="7.2991000000000001"/>
    <n v="12.45852"/>
    <n v="68.706000000000003"/>
    <n v="5.9661935000000001"/>
    <n v="4.8209266"/>
    <m/>
    <m/>
    <m/>
    <n v="0"/>
  </r>
  <r>
    <x v="6"/>
    <s v="CNH-R02-L01-A11.CS/2017"/>
    <s v="Repsol Exploración México"/>
    <m/>
    <m/>
    <n v="3.6365879300000024"/>
    <n v="10.909763789999994"/>
    <n v="70.007625000240978"/>
    <n v="48.091999998415893"/>
    <n v="3.6079999996307999"/>
    <n v="48.084067008480012"/>
    <n v="3.7023600000000001"/>
    <n v="10.350642999690002"/>
    <n v="37.564282999370008"/>
    <n v="0"/>
  </r>
  <r>
    <x v="6"/>
    <s v="CNH-R02-L01-A12.CS/2017"/>
    <s v="Lukoil Upstream México"/>
    <m/>
    <m/>
    <n v="0.71238269880000016"/>
    <n v="6.4465825946820026"/>
    <n v="2.6519135012600001"/>
    <n v="3.0763910764600002"/>
    <n v="2.4060949644600003"/>
    <n v="33.740255379900006"/>
    <n v="52.815845291849996"/>
    <n v="0.88752333333000011"/>
    <m/>
    <n v="0"/>
  </r>
  <r>
    <x v="6"/>
    <s v="CNH-R02-L01-A14.CS/2017"/>
    <s v="Eni México"/>
    <m/>
    <m/>
    <n v="2.3845465800000003"/>
    <n v="37.093368664000003"/>
    <n v="117.86005313679999"/>
    <n v="7.8064999999999998"/>
    <n v="5.0095000000000001"/>
    <n v="4.1018749999999997"/>
    <n v="10.637672271719001"/>
    <n v="43.85588365311397"/>
    <m/>
    <n v="0"/>
  </r>
  <r>
    <x v="6"/>
    <s v="CNH-R02-L01-A15.CS/2017"/>
    <s v="TotalEnergies EP México"/>
    <m/>
    <m/>
    <n v="3.7297383450000017"/>
    <n v="11.689215034999989"/>
    <n v="51.261999999914494"/>
    <n v="34.573120400939992"/>
    <n v="41.963109445751009"/>
    <n v="2.5556700000000001"/>
    <n v="7.4926755188000023"/>
    <n v="48.106445650099992"/>
    <m/>
    <n v="0"/>
  </r>
  <r>
    <x v="6"/>
    <s v="CNH-R02-L01-A2.TM/2017"/>
    <s v="Pemex Exploración y Producción"/>
    <m/>
    <m/>
    <n v="3.5691829336899996"/>
    <n v="4.3875619995499981"/>
    <n v="4.1939079498999998"/>
    <n v="4.1908055757999998"/>
    <n v="4.0250883713699999"/>
    <n v="2.9910028258099999"/>
    <m/>
    <m/>
    <m/>
    <n v="0"/>
  </r>
  <r>
    <x v="6"/>
    <s v="CNH-R02-L01-A6.CS/2017"/>
    <s v="PC Carigali Mexico Operations"/>
    <m/>
    <m/>
    <m/>
    <n v="8.037955896699998"/>
    <n v="17.707562253530003"/>
    <n v="71.058295587229992"/>
    <n v="11.076289644169997"/>
    <m/>
    <n v="37.401794592000009"/>
    <n v="43.370476139999987"/>
    <n v="1.1052849700000003"/>
    <n v="0"/>
  </r>
  <r>
    <x v="6"/>
    <s v="CNH-R02-L01-A7.CS/2017"/>
    <s v="Eni México"/>
    <m/>
    <m/>
    <n v="1.8754093680000004"/>
    <n v="5.6262281040000026"/>
    <n v="4.6600000003181208"/>
    <n v="3.1380696721932408"/>
    <n v="1.4206158903921302"/>
    <n v="5.3216539989995981"/>
    <n v="8.7366898999999982"/>
    <n v="68.354189999999988"/>
    <m/>
    <n v="0"/>
  </r>
  <r>
    <x v="6"/>
    <s v="CNH-R02-L01-A8.CS/2017"/>
    <s v="Pemex Exploración y Producción"/>
    <m/>
    <m/>
    <n v="1.1012799999999998"/>
    <n v="10.141199999999998"/>
    <n v="16.663883038999998"/>
    <n v="7.653999999999999"/>
    <n v="6.8440000000000012"/>
    <n v="5.1780000000000008"/>
    <n v="27.726773262599998"/>
    <n v="91.044188530999975"/>
    <n v="2.6071619113999995"/>
    <n v="0"/>
  </r>
  <r>
    <x v="6"/>
    <s v="CNH-R02-L01-A9.CS/2017"/>
    <s v="Eni México"/>
    <m/>
    <m/>
    <n v="0.75901539750000002"/>
    <n v="3.2648022409219988"/>
    <n v="4.6242683907600002"/>
    <n v="4.3499696026399999"/>
    <n v="24.442811137729997"/>
    <n v="1.8802956856069999"/>
    <n v="13.067115690000001"/>
    <n v="43.598735790000006"/>
    <n v="9.9548858099999986"/>
    <n v="0"/>
  </r>
  <r>
    <x v="7"/>
    <s v="CNH-R02-L02-A1.BG/2017"/>
    <s v="Iberoamericana de Hidrocarburos CQ"/>
    <m/>
    <m/>
    <m/>
    <n v="2.1100723133319996"/>
    <n v="21.181883783221949"/>
    <n v="16.263643003334"/>
    <n v="0.96903031465499967"/>
    <n v="11.789719347145002"/>
    <n v="14.243005100187005"/>
    <n v="0.1596093710233"/>
    <n v="0.58514413932559994"/>
    <n v="15.223030129444098"/>
  </r>
  <r>
    <x v="7"/>
    <s v="CNH-R02-L02-A4.BG/2017"/>
    <s v="Pantera Exploración y Producción 2.2"/>
    <m/>
    <m/>
    <n v="0.39751027313830001"/>
    <n v="8.3584223382318577"/>
    <n v="26.097876022273208"/>
    <n v="24.223206055025209"/>
    <n v="28.025818436985578"/>
    <n v="35.178299608138126"/>
    <n v="30.896146891613423"/>
    <n v="29.014810779613587"/>
    <n v="20.848462152017504"/>
    <n v="41.8024972286441"/>
  </r>
  <r>
    <x v="7"/>
    <s v="CNH-R02-L02-A5.BG/2017"/>
    <s v="Pantera Exploración y Producción 2.2"/>
    <m/>
    <m/>
    <n v="0.39751027313830001"/>
    <n v="4.637256782071101"/>
    <n v="18.894726864992901"/>
    <n v="9.9627421816365445"/>
    <n v="12.916294260789"/>
    <n v="3.6809469129707098"/>
    <n v="26.421705087352134"/>
    <n v="27.035493485896001"/>
    <n v="34.175888702193994"/>
    <n v="117.21518145208405"/>
  </r>
  <r>
    <x v="7"/>
    <s v="CNH-R02-L02-A7.BG/2017"/>
    <s v="Pantera Exploración y Producción 2.2"/>
    <m/>
    <m/>
    <m/>
    <n v="1.7241269807653998"/>
    <n v="13.671264801534422"/>
    <n v="1.6827640717943999"/>
    <n v="14.723152942771989"/>
    <n v="22.853683049904134"/>
    <n v="44.559177402473829"/>
    <n v="20.52142966583266"/>
    <n v="17.671318810705568"/>
    <n v="0.81476146458130005"/>
  </r>
  <r>
    <x v="7"/>
    <s v="CNH-R02-L02-A8.BG/2017"/>
    <s v="Pantera Exploración y Producción 2.2"/>
    <m/>
    <m/>
    <m/>
    <n v="0.90815112695979994"/>
    <n v="16.960303510711512"/>
    <n v="6.4657665055338187"/>
    <n v="33.070282088574196"/>
    <n v="2.8530412095641977"/>
    <n v="100.74127970742668"/>
    <n v="4.9569484440003375"/>
    <m/>
    <n v="0"/>
  </r>
  <r>
    <x v="7"/>
    <s v="CNH-R02-L02-A9.BG/2017"/>
    <s v="Pantera Exploración y Producción 2.2"/>
    <m/>
    <m/>
    <m/>
    <n v="0.99330141437679986"/>
    <n v="21.291695131424923"/>
    <n v="10.019521342207332"/>
    <n v="20.069921040733242"/>
    <n v="12.628775831225456"/>
    <n v="79.445281908209211"/>
    <n v="0.38796705465546"/>
    <m/>
    <n v="0"/>
  </r>
  <r>
    <x v="7"/>
    <s v="CNH-R02-L02-A10.CS/2017"/>
    <s v="Pantera Exploración y Producción 2.2"/>
    <m/>
    <m/>
    <n v="0.49475229885359989"/>
    <n v="3.1704554076838001"/>
    <n v="14.911412288449794"/>
    <n v="1.5986712642238592"/>
    <n v="23.409065428312996"/>
    <n v="1.9095618196287001"/>
    <n v="19.345087439601532"/>
    <n v="8.0937878062134025"/>
    <n v="8.1509475213140004"/>
    <n v="1.4748431271140001"/>
  </r>
  <r>
    <x v="8"/>
    <s v="CNH-R02-L03-BG-01/2017"/>
    <s v="Iberoamericana de Hidrocarburos CQ"/>
    <m/>
    <m/>
    <m/>
    <n v="3.6927572989900002"/>
    <n v="26.898141736239978"/>
    <n v="15.495953722135001"/>
    <n v="1.0479858718963999"/>
    <n v="11.880280012154001"/>
    <n v="21.416369844072005"/>
    <n v="1.4062902477804997"/>
    <n v="4.7580030288560025"/>
    <n v="36.976214422052308"/>
  </r>
  <r>
    <x v="8"/>
    <s v="CNH-R02-L03-BG-02/2017"/>
    <s v="Newpek Exploración y Extracción"/>
    <m/>
    <m/>
    <m/>
    <n v="3.4513179129529998"/>
    <n v="15.472936012434999"/>
    <n v="6.3438572449559967"/>
    <n v="10.081487000000001"/>
    <n v="2.6353139999999993"/>
    <n v="15.515487000028017"/>
    <n v="0.20932850000699993"/>
    <m/>
    <n v="0"/>
  </r>
  <r>
    <x v="8"/>
    <s v="CNH-R02-L03-BG-03/2017"/>
    <s v="Newpek Exploración y Extracción"/>
    <m/>
    <m/>
    <m/>
    <n v="2.7814660629772017"/>
    <n v="5.7220261199479898"/>
    <n v="1.1761123699359994"/>
    <m/>
    <n v="0.67155555555499991"/>
    <n v="4.9953709673199986"/>
    <n v="5.8767366179279987"/>
    <n v="0.58048809523439993"/>
    <n v="0"/>
  </r>
  <r>
    <x v="8"/>
    <s v="CNH-R02-L03-BG-04/2017"/>
    <s v="Iberoamericana de Hidrocarburos CQ"/>
    <m/>
    <m/>
    <m/>
    <n v="6.3338648000000011E-2"/>
    <n v="1.9990282214400001"/>
    <n v="4.4332915176340002"/>
    <m/>
    <m/>
    <m/>
    <m/>
    <m/>
    <n v="0"/>
  </r>
  <r>
    <x v="8"/>
    <s v="CNH-R02-L03-CS-01/2017"/>
    <s v="Vista Energy Holding II"/>
    <m/>
    <m/>
    <n v="0.48959107300170002"/>
    <n v="7.5023535236645067"/>
    <n v="14.492732194172735"/>
    <n v="24.847828808709036"/>
    <n v="17.324422172427084"/>
    <n v="4.3799234964313003"/>
    <n v="24.89564499634"/>
    <n v="10.082507704529998"/>
    <n v="16.906895340358297"/>
    <n v="210.29099795030277"/>
  </r>
  <r>
    <x v="8"/>
    <s v="CNH-R02-L03-CS-02/2017"/>
    <s v="Shandong and Keruy Petroleum"/>
    <m/>
    <m/>
    <m/>
    <n v="0.23617499999999997"/>
    <n v="1.9492575999999997"/>
    <n v="24.095672828509997"/>
    <n v="0.46135649999700007"/>
    <m/>
    <m/>
    <m/>
    <m/>
    <n v="0"/>
  </r>
  <r>
    <x v="8"/>
    <s v="CNH-R02-L03-CS-03/2017"/>
    <s v="Shandong and Keruy Petroleum"/>
    <m/>
    <m/>
    <m/>
    <n v="0.23617499999999997"/>
    <n v="2.2483515719599989"/>
    <n v="15.456720378500009"/>
    <n v="0.46135649999700007"/>
    <m/>
    <m/>
    <m/>
    <m/>
    <n v="0"/>
  </r>
  <r>
    <x v="8"/>
    <s v="CNH-R02-L03-CS-04/2017"/>
    <s v="Operadora Bloque 12"/>
    <m/>
    <m/>
    <m/>
    <n v="1.3513903113434991"/>
    <n v="17.308155906269999"/>
    <n v="17.179161489999998"/>
    <m/>
    <n v="0.26738578999999996"/>
    <n v="26.779720609999995"/>
    <n v="16.202231479999998"/>
    <m/>
    <n v="0"/>
  </r>
  <r>
    <x v="8"/>
    <s v="CNH-R02-L03-CS-05/2017"/>
    <s v="Operadora Bloque 13"/>
    <m/>
    <m/>
    <m/>
    <n v="1.2575065675523998"/>
    <n v="18.019765437499995"/>
    <n v="25.1750814"/>
    <m/>
    <m/>
    <n v="13.993862910000008"/>
    <m/>
    <m/>
    <n v="0"/>
  </r>
  <r>
    <x v="8"/>
    <s v="CNH-R02-L03-CS-06/2017"/>
    <s v="Jaguar Exploración y Producción 2.3"/>
    <m/>
    <m/>
    <m/>
    <n v="0.7338475477423998"/>
    <n v="18.302426995251508"/>
    <n v="1.5547986886236993"/>
    <n v="27.279213281351421"/>
    <n v="0.30296755518540008"/>
    <n v="34.571226861920529"/>
    <n v="5.2537348858803172"/>
    <m/>
    <n v="0"/>
  </r>
  <r>
    <x v="8"/>
    <s v="CNH-R02-L03-TM-01/2017"/>
    <s v="Jaguar Exploración y Producción 2.3"/>
    <m/>
    <m/>
    <m/>
    <n v="0.90626649502916878"/>
    <n v="26.458601100639257"/>
    <n v="4.6479226058054417"/>
    <n v="12.376304692746448"/>
    <n v="21.121255835794734"/>
    <n v="8.0051998986215658"/>
    <n v="1.1367925860699006"/>
    <n v="0.70476151740800064"/>
    <n v="0.18110621097600002"/>
  </r>
  <r>
    <x v="8"/>
    <s v="CNH-R02-L03-VC-01/2018"/>
    <s v="Bloque VC 01"/>
    <m/>
    <m/>
    <m/>
    <n v="0.36396432999999995"/>
    <n v="6.6680171099999983"/>
    <n v="1.5293891600000002"/>
    <m/>
    <m/>
    <n v="3.0787139999999984"/>
    <n v="4.2235376599999981"/>
    <n v="6.3852479999999989"/>
    <n v="0.59475000000000011"/>
  </r>
  <r>
    <x v="8"/>
    <s v="CNH-R02-L03-VC-02/2017"/>
    <s v="Jaguar Exploración y Producción 2.3"/>
    <m/>
    <m/>
    <n v="0.23077551724399992"/>
    <n v="3.6971338620694105"/>
    <n v="31.200821527253499"/>
    <n v="13.657337685509601"/>
    <n v="4.7364455000542973"/>
    <n v="18.810622137814175"/>
    <n v="32.901820509708614"/>
    <n v="0.44379208776191997"/>
    <m/>
    <n v="0"/>
  </r>
  <r>
    <x v="8"/>
    <s v="CNH-R02-L03-VC-03/2017"/>
    <s v="Jaguar Exploración y Producción 2.3"/>
    <m/>
    <m/>
    <m/>
    <n v="0.70003794360640004"/>
    <n v="12.420649644671503"/>
    <n v="7.5187312293623094"/>
    <n v="24.454330565180907"/>
    <n v="10.485992935137363"/>
    <n v="19.305554968811496"/>
    <n v="1.7163387174239395"/>
    <m/>
    <n v="0"/>
  </r>
  <r>
    <x v="9"/>
    <s v="CNH-R02-L04-AP-CM-G01/2018"/>
    <s v="Repsol Exploración México"/>
    <m/>
    <m/>
    <m/>
    <n v="7.3805085300000002"/>
    <n v="27.869206217049992"/>
    <n v="55.823077599899996"/>
    <n v="53.503354814949994"/>
    <n v="3.2630475155100003"/>
    <n v="2.6747762546299998"/>
    <m/>
    <m/>
    <n v="0"/>
  </r>
  <r>
    <x v="9"/>
    <s v="CNH-R02-L04-AP-CM-G03/2018"/>
    <s v="PC Carigali Mexico Operations"/>
    <m/>
    <m/>
    <m/>
    <n v="4.6731227029999998"/>
    <n v="9.1950000000000003"/>
    <n v="15.767413529999999"/>
    <n v="79.365999999999971"/>
    <n v="5.8356247277"/>
    <n v="4.5195467637999993"/>
    <m/>
    <m/>
    <n v="0"/>
  </r>
  <r>
    <x v="9"/>
    <s v="CNH-R02-L04-AP-CM-G05/2018"/>
    <s v="Repsol Exploración México"/>
    <m/>
    <m/>
    <m/>
    <n v="3.0175611299999998"/>
    <n v="3.8319674099999994"/>
    <n v="1.7660014034799998"/>
    <n v="1.4843858486799999"/>
    <n v="1.5385131518900002"/>
    <n v="1.3371565318500001"/>
    <m/>
    <m/>
    <n v="0"/>
  </r>
  <r>
    <x v="9"/>
    <s v="CNH-R02-L04-AP-CM-G09/2018"/>
    <s v="Pemex Exploración y Producción"/>
    <m/>
    <m/>
    <m/>
    <n v="2.32885495783"/>
    <n v="6.6777677823400019"/>
    <n v="6.0738029575999999"/>
    <n v="59.918646849339993"/>
    <n v="2.6473381619"/>
    <n v="0.37858872450000003"/>
    <m/>
    <m/>
    <n v="0"/>
  </r>
  <r>
    <x v="9"/>
    <s v="CNH-R02-L04-AP-CS-G01/2018"/>
    <s v="Shell Exploracion y Extraccion de Mexico"/>
    <m/>
    <m/>
    <m/>
    <n v="8.1159950000000016"/>
    <n v="13.447394000000001"/>
    <n v="66.146773999999979"/>
    <n v="2.1889430000000001"/>
    <n v="2.2340350000000004"/>
    <n v="0.57480963750000003"/>
    <m/>
    <m/>
    <n v="0"/>
  </r>
  <r>
    <x v="9"/>
    <s v="CNH-R02-L04-AP-CS-G02/2018"/>
    <s v="Shell Exploracion y Extraccion de Mexico"/>
    <m/>
    <m/>
    <m/>
    <n v="7.9850399999999997"/>
    <n v="56.610562000000009"/>
    <n v="47.146773999999994"/>
    <n v="2.1890429999999999"/>
    <n v="2.2340350000000004"/>
    <n v="0.57480963750000003"/>
    <m/>
    <m/>
    <n v="0"/>
  </r>
  <r>
    <x v="9"/>
    <s v="CNH-R02-L04-AP-CS-G03/2018"/>
    <s v="Chevron Energía de México"/>
    <m/>
    <m/>
    <m/>
    <n v="33.659999999999997"/>
    <n v="16.791299651700001"/>
    <n v="43.98469444333"/>
    <n v="113.27698273100002"/>
    <n v="103.54045500429997"/>
    <n v="5.3"/>
    <m/>
    <m/>
    <n v="0"/>
  </r>
  <r>
    <x v="9"/>
    <s v="CNH-R02-L04-AP-CS-G04/2018"/>
    <s v="Shell Exploracion y Extraccion de Mexico"/>
    <m/>
    <m/>
    <m/>
    <n v="4.8951510000000003"/>
    <n v="6.1178659999999994"/>
    <n v="2.759452"/>
    <n v="12.826789345967006"/>
    <n v="49.3511792543"/>
    <n v="0.57480963750000003"/>
    <m/>
    <m/>
    <n v="0"/>
  </r>
  <r>
    <x v="9"/>
    <s v="CNH-R02-L04-AP-CS-G05/2018"/>
    <s v="Eni México"/>
    <m/>
    <m/>
    <m/>
    <n v="10.922000000072408"/>
    <n v="16.38300000010863"/>
    <n v="8.628000000240899"/>
    <n v="44.94564284426086"/>
    <n v="7.8199999999999994"/>
    <n v="54.4"/>
    <n v="5.7199999999999989"/>
    <n v="3.42"/>
    <n v="3.3"/>
  </r>
  <r>
    <x v="9"/>
    <s v="CNH-R02-L04-AP-CS-G06/2018"/>
    <s v="PC Carigali Mexico Operations"/>
    <m/>
    <m/>
    <m/>
    <n v="6.8226669999999991"/>
    <n v="9.0196380000000005"/>
    <n v="6.3813130000000005"/>
    <n v="7.1014552699999998"/>
    <n v="7.8670565090000002"/>
    <n v="3.9576257019000005"/>
    <m/>
    <m/>
    <n v="0"/>
  </r>
  <r>
    <x v="9"/>
    <s v="CNH-R02-L04-AP-CS-G07/2018"/>
    <s v="PC Carigali Mexico Operations"/>
    <m/>
    <m/>
    <m/>
    <n v="6.8476669998000004"/>
    <n v="15.013638"/>
    <n v="45.104623820000015"/>
    <n v="10.220498666367998"/>
    <n v="69.16508300000001"/>
    <n v="4.1467030000000005"/>
    <m/>
    <m/>
    <n v="0"/>
  </r>
  <r>
    <x v="9"/>
    <s v="CNH-R02-L04-AP-CS-G09/2018"/>
    <s v="Shell Exploracion y Extraccion de Mexico"/>
    <m/>
    <m/>
    <m/>
    <n v="9.3262429999999998"/>
    <n v="16.071283000000001"/>
    <n v="10.788118000000001"/>
    <n v="46.431139544507992"/>
    <n v="53.966589110637599"/>
    <n v="1.2586287675599999"/>
    <m/>
    <m/>
    <n v="0"/>
  </r>
  <r>
    <x v="9"/>
    <s v="CNH-R02-L04-AP-CS-G10/2018"/>
    <s v="Repsol Exploración México"/>
    <m/>
    <m/>
    <m/>
    <n v="6.5898371287000002"/>
    <n v="27.857719317400004"/>
    <n v="61.799450317508992"/>
    <n v="145.85017940410003"/>
    <n v="18.800484820599994"/>
    <n v="23.012847012269997"/>
    <n v="33.970775996579981"/>
    <n v="76.716340901929982"/>
    <n v="16.756107377889997"/>
  </r>
  <r>
    <x v="9"/>
    <s v="CNH-R02-L04-AP-PG02/2018"/>
    <s v="Pemex Exploración y Producción"/>
    <m/>
    <m/>
    <m/>
    <n v="3.3256630000000005"/>
    <n v="4.7132899999999998"/>
    <n v="3.2374620999999997"/>
    <n v="72.726853000000006"/>
    <n v="2.7610410000000005"/>
    <n v="0.7131487125"/>
    <m/>
    <m/>
    <n v="0"/>
  </r>
  <r>
    <x v="9"/>
    <s v="CNH-R02-L04-AP-PG03/2018"/>
    <s v="Shell Exploracion y Extraccion de Mexico"/>
    <m/>
    <m/>
    <m/>
    <n v="2.6468920000000002"/>
    <n v="7.9983190000000004"/>
    <n v="12.644998080000001"/>
    <n v="0.86404400000000003"/>
    <n v="0.84289100000000006"/>
    <n v="0.20963433749999999"/>
    <m/>
    <m/>
    <n v="0"/>
  </r>
  <r>
    <x v="9"/>
    <s v="CNH-R02-L04-AP-PG04/2018"/>
    <s v="Shell Exploracion y Extraccion de Mexico"/>
    <m/>
    <m/>
    <m/>
    <n v="3.9889980000000005"/>
    <n v="10.858872000000002"/>
    <n v="59.704914000000002"/>
    <n v="3.3232469999999994"/>
    <n v="51.870555999999993"/>
    <n v="3.7496163875000001"/>
    <m/>
    <m/>
    <n v="0"/>
  </r>
  <r>
    <x v="9"/>
    <s v="CNH-R02-L04-AP-PG05/2018"/>
    <s v="Pemex Exploración y Producción"/>
    <m/>
    <m/>
    <m/>
    <n v="9.6911240585300025"/>
    <n v="3.4567480465399987"/>
    <n v="5.8779786125999998"/>
    <n v="78.488297941090011"/>
    <n v="6.7901280229000003"/>
    <n v="1.2290799287999998"/>
    <m/>
    <m/>
    <n v="0"/>
  </r>
  <r>
    <x v="9"/>
    <s v="CNH-R02-L04-AP-PG06/2018"/>
    <s v="Shell Exploracion y Extraccion de Mexico"/>
    <m/>
    <m/>
    <m/>
    <n v="3.5513980000000007"/>
    <n v="8.9684780000000011"/>
    <n v="13.06785133"/>
    <n v="60.581488000000007"/>
    <n v="3.4621420000000001"/>
    <n v="0.89718772499999999"/>
    <m/>
    <m/>
    <n v="0"/>
  </r>
  <r>
    <x v="9"/>
    <s v="CNH-R02-L04-AP-PG07/2018"/>
    <s v="Shell Exploracion y Extraccion de Mexico"/>
    <m/>
    <m/>
    <m/>
    <n v="3.8720250000000007"/>
    <n v="9.3802580000000013"/>
    <n v="10.766108000000001"/>
    <n v="75.360335000000006"/>
    <n v="3.463997"/>
    <n v="0.89767466250000005"/>
    <m/>
    <m/>
    <n v="0"/>
  </r>
  <r>
    <x v="10"/>
    <s v="CNH-R03-L01-AS-B-57/2018"/>
    <s v="Premier Oil Mexico Recursos"/>
    <m/>
    <m/>
    <m/>
    <n v="2.3525765000000001"/>
    <n v="3.5943564999999991"/>
    <n v="2.9116709999999992"/>
    <n v="1.5850520000000001"/>
    <n v="1.7566139999999997"/>
    <n v="0.87830799999999987"/>
    <m/>
    <m/>
    <n v="0"/>
  </r>
  <r>
    <x v="10"/>
    <s v="CNH-R03-L01-AS-B-60/2018"/>
    <s v="Premier Oil Mexico Recursos"/>
    <m/>
    <m/>
    <m/>
    <n v="2.3527545000000001"/>
    <n v="3.5943564999999991"/>
    <n v="2.9116709999999992"/>
    <n v="1.5989120000000001"/>
    <n v="1.7566139999999997"/>
    <n v="0.87830799999999987"/>
    <m/>
    <m/>
    <n v="0"/>
  </r>
  <r>
    <x v="10"/>
    <s v="CNH-R03-L01-AS-CS-06/2018"/>
    <s v="TotalEnergies EP México"/>
    <m/>
    <m/>
    <m/>
    <n v="2.6549999999999994"/>
    <n v="10.130000000000001"/>
    <n v="21.670999999999999"/>
    <n v="52.542000000000002"/>
    <n v="3.198"/>
    <n v="80.471865333000025"/>
    <n v="2.8050829999999998"/>
    <m/>
    <n v="0"/>
  </r>
  <r>
    <x v="10"/>
    <s v="CNH-R03-L01-AS-CS-13/2018"/>
    <s v="Pemex Exploración y Producción"/>
    <m/>
    <m/>
    <m/>
    <n v="2.6206343322059995"/>
    <n v="3.9099009456599996"/>
    <n v="4.7451036024300004"/>
    <n v="44.560647957991002"/>
    <n v="78.109070579999994"/>
    <n v="8.909713"/>
    <n v="3.9081947887000004"/>
    <n v="40.338326586599997"/>
    <n v="0"/>
  </r>
  <r>
    <x v="10"/>
    <s v="CNH-R03-L01-AS-CS-14/2018"/>
    <s v="Wintershall Dea México"/>
    <m/>
    <m/>
    <m/>
    <n v="1.7959999999968994"/>
    <n v="18.765080577089005"/>
    <n v="8.4842753725409956"/>
    <n v="43.366056350403994"/>
    <n v="61.462471932169983"/>
    <n v="4.9739806568899994"/>
    <n v="121.65296189867797"/>
    <n v="14.911732375826999"/>
    <n v="0"/>
  </r>
  <r>
    <x v="10"/>
    <s v="CNH-R03-L01-AS-CS-15/2018"/>
    <s v="Hokchi Energy"/>
    <m/>
    <m/>
    <m/>
    <n v="3.7598384988000002"/>
    <n v="72.297845020922978"/>
    <n v="12.790061466800998"/>
    <n v="25.264657553357001"/>
    <n v="55.429121474479267"/>
    <n v="33.874961901344008"/>
    <n v="124.666250933508"/>
    <n v="108.23747109066001"/>
    <n v="2877.3123441089451"/>
  </r>
  <r>
    <x v="10"/>
    <s v="CNH-R03-L01-G-CS-01/2018"/>
    <s v="Eni México"/>
    <m/>
    <m/>
    <m/>
    <n v="0.80032523499999997"/>
    <n v="1.78206496978"/>
    <n v="1.6298347746649999"/>
    <n v="0.79369735040199996"/>
    <n v="0.63604200008"/>
    <n v="0.24109142056999999"/>
    <m/>
    <m/>
    <n v="0"/>
  </r>
  <r>
    <x v="10"/>
    <s v="CNH-R03-L01-G-CS-02/2018"/>
    <s v="Pemex Exploración y Producción"/>
    <m/>
    <m/>
    <m/>
    <n v="0.80032523499999997"/>
    <n v="1.9588599073199999"/>
    <n v="1.8507213920649999"/>
    <n v="0.77617903590199999"/>
    <n v="0.62085784298000002"/>
    <n v="0.22867663794999998"/>
    <m/>
    <m/>
    <n v="0"/>
  </r>
  <r>
    <x v="10"/>
    <s v="CNH-R03-L01-G-CS-03/2018"/>
    <s v="BP Exploration Mexico"/>
    <m/>
    <m/>
    <m/>
    <n v="4.7013565033310005"/>
    <n v="14.104069509905001"/>
    <n v="64.047456312489999"/>
    <n v="50.541214010574016"/>
    <n v="34.716389995909985"/>
    <n v="81.663958104250028"/>
    <m/>
    <m/>
    <n v="0"/>
  </r>
  <r>
    <x v="10"/>
    <s v="CNH-R03-L01-G-CS-04/2018"/>
    <s v="Shell Exploracion y Extraccion de Mexico"/>
    <m/>
    <m/>
    <m/>
    <n v="0.89156193186999999"/>
    <n v="7.2037089991559995"/>
    <n v="2.5883236987"/>
    <n v="2.9474447058999997"/>
    <n v="2.8392520770999998"/>
    <n v="1.4272846548000002"/>
    <m/>
    <m/>
    <n v="0"/>
  </r>
  <r>
    <x v="10"/>
    <s v="CNH-R03-L01-G-BG-05/2018"/>
    <s v="Repsol Exploración México"/>
    <m/>
    <m/>
    <m/>
    <n v="3.4406160000000003"/>
    <n v="10.940467936000001"/>
    <n v="2.9085800000000002"/>
    <n v="2.5591464999999998"/>
    <n v="75.239690249999995"/>
    <n v="1.956772"/>
    <m/>
    <m/>
    <n v="0"/>
  </r>
  <r>
    <x v="10"/>
    <s v="CNH-R03-L01-G-BG-07/2018"/>
    <s v="Repsol Exploración México"/>
    <m/>
    <m/>
    <m/>
    <n v="2.4832619999999999"/>
    <n v="2.8409000000000004"/>
    <n v="9.5969999999999995"/>
    <n v="2.7700000000000005"/>
    <n v="2.9073489999999995"/>
    <n v="1.0081290000000001"/>
    <m/>
    <m/>
    <n v="0"/>
  </r>
  <r>
    <x v="10"/>
    <s v="CNH-R03-L01-G-TMV-01/2018"/>
    <s v="Capricorn Energy México"/>
    <m/>
    <m/>
    <m/>
    <n v="4.9750000000000014"/>
    <n v="5.8250000000000011"/>
    <n v="4.1250000000000009"/>
    <n v="3.0750000000000002"/>
    <m/>
    <m/>
    <m/>
    <m/>
    <n v="0"/>
  </r>
  <r>
    <x v="10"/>
    <s v="CNH-R03-L01-G-TMV-02/2018"/>
    <s v="Wintershall Dea México"/>
    <m/>
    <m/>
    <m/>
    <n v="1.3018286852482996"/>
    <n v="2.7468288237769998"/>
    <n v="1.7706262324278998"/>
    <n v="2.0831023604325001"/>
    <n v="0.55046992000000017"/>
    <n v="0.58947189"/>
    <m/>
    <m/>
    <n v="0"/>
  </r>
  <r>
    <x v="10"/>
    <s v="CNH-R03-L01-G-TMV-03/2018"/>
    <s v="Wintershall Dea México"/>
    <m/>
    <m/>
    <m/>
    <n v="1.3972423542948997"/>
    <n v="2.7082412970329997"/>
    <n v="1.7748456566949"/>
    <n v="2.0831023604325001"/>
    <n v="0.55428993000000015"/>
    <n v="0.59518234999999997"/>
    <m/>
    <m/>
    <n v="0"/>
  </r>
  <r>
    <x v="10"/>
    <s v="CNH-R03-L01-G-TMV-04/2018"/>
    <s v="Pemex Exploración y Producción"/>
    <m/>
    <m/>
    <m/>
    <n v="1.3622021743169996"/>
    <n v="3.7845090471239997"/>
    <n v="4.2064958854699999"/>
    <n v="2.4427817605"/>
    <n v="3.2404270717000001"/>
    <n v="1.54559804508"/>
    <m/>
    <m/>
    <n v="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2D3D7DE1-D313-4444-91AE-02A19A54FD39}" name="TablaDinámica4" cacheId="0" applyNumberFormats="0" applyBorderFormats="0" applyFontFormats="0" applyPatternFormats="0" applyAlignmentFormats="0" applyWidthHeightFormats="1" dataCaption="Valores" updatedVersion="8" minRefreshableVersion="3" useAutoFormatting="1" itemPrintTitles="1" createdVersion="6" indent="0" outline="1" outlineData="1" multipleFieldFilters="0">
  <location ref="A5:M17" firstHeaderRow="0" firstDataRow="1" firstDataCol="1"/>
  <pivotFields count="15">
    <pivotField axis="axisRow" showAll="0">
      <items count="13">
        <item x="0"/>
        <item x="1"/>
        <item x="2"/>
        <item x="3"/>
        <item x="4"/>
        <item x="5"/>
        <item x="6"/>
        <item x="7"/>
        <item x="8"/>
        <item x="9"/>
        <item x="10"/>
        <item m="1" x="11"/>
        <item t="default"/>
      </items>
    </pivotField>
    <pivotField showAll="0"/>
    <pivotField showAll="0"/>
    <pivotField dataField="1" numFmtId="167" showAll="0"/>
    <pivotField dataField="1" numFmtId="167" showAll="0"/>
    <pivotField dataField="1" numFmtId="167" showAll="0"/>
    <pivotField dataField="1" numFmtId="167" showAll="0"/>
    <pivotField dataField="1" numFmtId="167" showAll="0"/>
    <pivotField dataField="1" numFmtId="167" showAll="0"/>
    <pivotField dataField="1" numFmtId="167" showAll="0"/>
    <pivotField dataField="1" numFmtId="167" showAll="0"/>
    <pivotField dataField="1" numFmtId="167" showAll="0"/>
    <pivotField dataField="1" numFmtId="167" showAll="0"/>
    <pivotField dataField="1" numFmtId="167" showAll="0"/>
    <pivotField dataField="1" numFmtId="167" showAll="0"/>
  </pivotFields>
  <rowFields count="1">
    <field x="0"/>
  </rowFields>
  <rowItems count="12">
    <i>
      <x/>
    </i>
    <i>
      <x v="1"/>
    </i>
    <i>
      <x v="2"/>
    </i>
    <i>
      <x v="3"/>
    </i>
    <i>
      <x v="4"/>
    </i>
    <i>
      <x v="5"/>
    </i>
    <i>
      <x v="6"/>
    </i>
    <i>
      <x v="7"/>
    </i>
    <i>
      <x v="8"/>
    </i>
    <i>
      <x v="9"/>
    </i>
    <i>
      <x v="10"/>
    </i>
    <i t="grand">
      <x/>
    </i>
  </rowItems>
  <colFields count="1">
    <field x="-2"/>
  </colFields>
  <colItems count="12">
    <i>
      <x/>
    </i>
    <i i="1">
      <x v="1"/>
    </i>
    <i i="2">
      <x v="2"/>
    </i>
    <i i="3">
      <x v="3"/>
    </i>
    <i i="4">
      <x v="4"/>
    </i>
    <i i="5">
      <x v="5"/>
    </i>
    <i i="6">
      <x v="6"/>
    </i>
    <i i="7">
      <x v="7"/>
    </i>
    <i i="8">
      <x v="8"/>
    </i>
    <i i="9">
      <x v="9"/>
    </i>
    <i i="10">
      <x v="10"/>
    </i>
    <i i="11">
      <x v="11"/>
    </i>
  </colItems>
  <dataFields count="12">
    <dataField name="Suma de 2015" fld="3" baseField="0" baseItem="0"/>
    <dataField name="Suma de 2016" fld="4" baseField="0" baseItem="0"/>
    <dataField name="Suma de 2017" fld="5" baseField="0" baseItem="0"/>
    <dataField name="Suma de 2018" fld="6" baseField="0" baseItem="0"/>
    <dataField name="Suma de 2019" fld="7" baseField="0" baseItem="0"/>
    <dataField name="Suma de 2020" fld="8" baseField="0" baseItem="0"/>
    <dataField name="Suma de 2021" fld="9" baseField="0" baseItem="0"/>
    <dataField name="Suma de 2022" fld="10" baseField="0" baseItem="0"/>
    <dataField name="Suma de 2023" fld="11" baseField="0" baseItem="0"/>
    <dataField name="Suma de 2024" fld="12" baseField="0" baseItem="0"/>
    <dataField name="Suma de 2025" fld="13" baseField="0" baseItem="0"/>
    <dataField name="Suma de &gt;2025" fld="14" baseField="0" baseItem="0"/>
  </dataFields>
  <formats count="7">
    <format dxfId="6">
      <pivotArea outline="0" collapsedLevelsAreSubtotals="1" fieldPosition="0"/>
    </format>
    <format dxfId="5">
      <pivotArea type="all" dataOnly="0" outline="0" fieldPosition="0"/>
    </format>
    <format dxfId="4">
      <pivotArea outline="0" collapsedLevelsAreSubtotals="1" fieldPosition="0"/>
    </format>
    <format dxfId="3">
      <pivotArea field="0" type="button" dataOnly="0" labelOnly="1" outline="0" axis="axisRow" fieldPosition="0"/>
    </format>
    <format dxfId="2">
      <pivotArea dataOnly="0" labelOnly="1" fieldPosition="0">
        <references count="1">
          <reference field="0" count="0"/>
        </references>
      </pivotArea>
    </format>
    <format dxfId="1">
      <pivotArea dataOnly="0" labelOnly="1" grandRow="1" outline="0" fieldPosition="0"/>
    </format>
    <format dxfId="0">
      <pivotArea dataOnly="0" labelOnly="1" outline="0" fieldPosition="0">
        <references count="1">
          <reference field="4294967294" count="12">
            <x v="0"/>
            <x v="1"/>
            <x v="2"/>
            <x v="3"/>
            <x v="4"/>
            <x v="5"/>
            <x v="6"/>
            <x v="7"/>
            <x v="8"/>
            <x v="9"/>
            <x v="10"/>
            <x v="11"/>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A12A1E11-EB47-46F0-9AB2-E2C442BEAB7E}" name="Tabla1" displayName="Tabla1" ref="C49:R160" totalsRowShown="0" headerRowDxfId="32" dataDxfId="31">
  <autoFilter ref="C49:R160" xr:uid="{A12A1E11-EB47-46F0-9AB2-E2C442BEAB7E}"/>
  <tableColumns count="16">
    <tableColumn id="1" xr3:uid="{AE0038FA-8677-4409-B57C-9B45FA8CD0CF}" name="Tipo" dataDxfId="30"/>
    <tableColumn id="2" xr3:uid="{A6FC1FD8-2E8A-46DA-A114-BEE7CD1F186F}" name="Contrato" dataDxfId="29"/>
    <tableColumn id="3" xr3:uid="{5CF72870-2603-41FF-973A-FA316507B611}" name="Operador" dataDxfId="28"/>
    <tableColumn id="4" xr3:uid="{C6791F0A-8FB0-40C8-A29E-4166228DACB3}" name="2015" dataDxfId="27" dataCellStyle="Millares"/>
    <tableColumn id="5" xr3:uid="{31B3CB49-546E-4472-8A8A-0E2F6714A5F5}" name="2016" dataDxfId="26" dataCellStyle="Millares"/>
    <tableColumn id="6" xr3:uid="{54562409-F789-4172-AD99-03B257BF749B}" name="2017" dataDxfId="25" dataCellStyle="Millares"/>
    <tableColumn id="7" xr3:uid="{0E60FD9A-E553-4E6B-ADD8-B04EE22A283B}" name="2018" dataDxfId="24" dataCellStyle="Millares"/>
    <tableColumn id="8" xr3:uid="{AD3B8870-5739-49E3-8FA4-A497846BA7F5}" name="2019" dataDxfId="23" dataCellStyle="Millares"/>
    <tableColumn id="9" xr3:uid="{107C0C2F-BA53-4FA8-B879-80C2A737A1BB}" name="2020" dataDxfId="22" dataCellStyle="Millares"/>
    <tableColumn id="10" xr3:uid="{E0F4FD2D-8975-42A4-95BD-4F6399922AA3}" name="2021" dataDxfId="21" dataCellStyle="Millares"/>
    <tableColumn id="11" xr3:uid="{9047764C-0820-4757-B9EE-BF4EA876F8D1}" name="2022" dataDxfId="20" dataCellStyle="Millares"/>
    <tableColumn id="12" xr3:uid="{5B9D7F94-C16D-41AF-A5D5-B7596D46BEAE}" name="2023" dataDxfId="19" dataCellStyle="Millares"/>
    <tableColumn id="13" xr3:uid="{7F9B7A70-E97C-4A4B-B55C-F2F5DA543925}" name="2024" dataDxfId="18" dataCellStyle="Millares"/>
    <tableColumn id="14" xr3:uid="{DBA405C7-242A-4D93-B953-19457540A564}" name="2025" dataDxfId="17" dataCellStyle="Millares"/>
    <tableColumn id="15" xr3:uid="{51687337-56D0-4804-9FDA-536DEFF06F69}" name="&gt;2025" dataDxfId="16" dataCellStyle="Millares"/>
    <tableColumn id="16" xr3:uid="{5E8CCF59-58EC-4F5F-AD87-DC47AF2CD062}" name="Total" dataDxfId="15">
      <calculatedColumnFormula>SUM(Tabla1[[#This Row],[2015]:[&gt;2025]])</calculatedColumnFormula>
    </tableColumn>
  </tableColumns>
  <tableStyleInfo name="TableStyleMedium13"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DC7CF476-23DC-4336-ABD9-B5F4AC9C2F12}" name="Tabla44" displayName="Tabla44" ref="A10:F2139" totalsRowShown="0" headerRowDxfId="14" dataDxfId="13" dataCellStyle="Normal 3">
  <autoFilter ref="A10:F2139" xr:uid="{DC7CF476-23DC-4336-ABD9-B5F4AC9C2F12}"/>
  <tableColumns count="6">
    <tableColumn id="1" xr3:uid="{E7B2EAF5-F9B7-43F3-8BD0-5FBAAFBDF44C}" name="Contrato" dataDxfId="12" dataCellStyle="Normal 3"/>
    <tableColumn id="6" xr3:uid="{435F09B0-94B4-49DD-AF7D-EDED22EB6A58}" name="Operador" dataDxfId="11"/>
    <tableColumn id="2" xr3:uid="{56DBAC53-BE7E-4CE4-A202-2DAA28EFE09F}" name="Actividad" dataDxfId="10" dataCellStyle="Normal 3"/>
    <tableColumn id="5" xr3:uid="{828F5901-C85E-4433-B994-C29E662961EF}" name="Entidad Federativa" dataDxfId="9" dataCellStyle="Normal 3"/>
    <tableColumn id="3" xr3:uid="{88387FC9-B83A-4A43-9436-13BCFF7EE5F7}" name="Periodo" dataDxfId="8" dataCellStyle="Normal 3"/>
    <tableColumn id="4" xr3:uid="{41F119F9-85B6-4B58-86A8-FDF974F67AA3}" name="Inversiones aprobadas en Planes_x000a_(Dólares americanos)" dataDxfId="7" dataCellStyle="Moneda"/>
  </tableColumns>
  <tableStyleInfo name="TableStyleMedium13" showFirstColumn="0" showLastColumn="0" showRowStripes="1" showColumnStripes="0"/>
</table>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BFC479-BDF9-476F-93EC-B1E8872D8AFE}">
  <dimension ref="A1:U168"/>
  <sheetViews>
    <sheetView showGridLines="0" tabSelected="1" view="pageBreakPreview" topLeftCell="C23" zoomScale="70" zoomScaleNormal="55" zoomScaleSheetLayoutView="70" workbookViewId="0">
      <selection activeCell="C49" sqref="C49:R49"/>
    </sheetView>
  </sheetViews>
  <sheetFormatPr baseColWidth="10" defaultColWidth="11.453125" defaultRowHeight="16.5" x14ac:dyDescent="0.45"/>
  <cols>
    <col min="1" max="1" width="5.7265625" style="4" customWidth="1"/>
    <col min="2" max="2" width="3.7265625" style="4" customWidth="1"/>
    <col min="3" max="3" width="32.26953125" style="2" customWidth="1"/>
    <col min="4" max="4" width="108.1796875" style="2" bestFit="1" customWidth="1"/>
    <col min="5" max="5" width="130.453125" style="2" customWidth="1"/>
    <col min="6" max="6" width="18.1796875" style="2" customWidth="1"/>
    <col min="7" max="7" width="20.7265625" style="2" customWidth="1"/>
    <col min="8" max="8" width="26.453125" style="2" customWidth="1"/>
    <col min="9" max="9" width="28.7265625" style="2" customWidth="1"/>
    <col min="10" max="10" width="27.54296875" style="2" customWidth="1"/>
    <col min="11" max="11" width="28.81640625" style="2" customWidth="1"/>
    <col min="12" max="12" width="20.7265625" style="2" customWidth="1"/>
    <col min="13" max="13" width="28.7265625" style="2" customWidth="1"/>
    <col min="14" max="14" width="27.54296875" style="2" customWidth="1"/>
    <col min="15" max="15" width="26.453125" style="2" customWidth="1"/>
    <col min="16" max="16" width="27.54296875" style="2" customWidth="1"/>
    <col min="17" max="17" width="30.453125" style="2" customWidth="1"/>
    <col min="18" max="18" width="32.7265625" style="2" customWidth="1"/>
    <col min="19" max="16384" width="11.453125" style="2"/>
  </cols>
  <sheetData>
    <row r="1" spans="3:18" ht="54" x14ac:dyDescent="0.45">
      <c r="C1" s="49"/>
      <c r="D1" s="49"/>
      <c r="E1" s="49"/>
      <c r="F1" s="49"/>
      <c r="G1" s="49"/>
      <c r="H1" s="49"/>
      <c r="I1" s="49"/>
      <c r="J1" s="49"/>
      <c r="K1" s="49"/>
      <c r="L1" s="49"/>
      <c r="M1" s="49"/>
      <c r="N1" s="49"/>
      <c r="O1" s="49"/>
      <c r="P1" s="49"/>
      <c r="Q1" s="49"/>
      <c r="R1" s="1"/>
    </row>
    <row r="2" spans="3:18" ht="81" x14ac:dyDescent="0.45">
      <c r="C2" s="53" t="s">
        <v>0</v>
      </c>
      <c r="D2" s="53"/>
      <c r="E2" s="53"/>
      <c r="F2" s="53"/>
      <c r="G2" s="53"/>
      <c r="H2" s="53"/>
      <c r="I2" s="53"/>
      <c r="J2" s="53"/>
      <c r="K2" s="53"/>
      <c r="L2" s="53"/>
      <c r="M2" s="53"/>
      <c r="N2" s="53"/>
      <c r="O2" s="53"/>
      <c r="P2" s="53"/>
      <c r="Q2" s="53"/>
      <c r="R2" s="53"/>
    </row>
    <row r="3" spans="3:18" ht="66" customHeight="1" x14ac:dyDescent="0.45">
      <c r="C3" s="52" t="s">
        <v>224</v>
      </c>
      <c r="D3" s="52"/>
      <c r="E3" s="52"/>
      <c r="F3" s="52"/>
      <c r="G3" s="52"/>
      <c r="H3" s="52"/>
      <c r="I3" s="52"/>
      <c r="J3" s="52"/>
      <c r="K3" s="52"/>
      <c r="L3" s="52"/>
      <c r="M3" s="52"/>
      <c r="N3" s="52"/>
      <c r="O3" s="52"/>
      <c r="P3" s="52"/>
      <c r="Q3" s="52"/>
      <c r="R3" s="52"/>
    </row>
    <row r="4" spans="3:18" ht="33.75" customHeight="1" x14ac:dyDescent="0.45">
      <c r="C4" s="3"/>
      <c r="D4" s="3"/>
      <c r="E4" s="3"/>
      <c r="F4" s="3"/>
      <c r="G4" s="3"/>
      <c r="H4" s="3"/>
      <c r="I4" s="3"/>
      <c r="J4" s="3"/>
      <c r="K4" s="3"/>
      <c r="L4" s="3"/>
      <c r="M4" s="3"/>
      <c r="N4" s="3"/>
      <c r="O4" s="3"/>
      <c r="P4" s="3"/>
      <c r="Q4" s="3"/>
      <c r="R4" s="3"/>
    </row>
    <row r="5" spans="3:18" ht="33.75" customHeight="1" x14ac:dyDescent="0.45">
      <c r="C5" s="3"/>
      <c r="D5" s="3"/>
      <c r="E5" s="3"/>
      <c r="F5" s="3"/>
      <c r="G5" s="3"/>
      <c r="H5" s="3"/>
      <c r="I5" s="3"/>
      <c r="J5" s="3"/>
      <c r="K5" s="3"/>
      <c r="L5" s="3"/>
      <c r="M5" s="3"/>
      <c r="N5" s="3"/>
      <c r="O5" s="3"/>
      <c r="P5" s="3"/>
      <c r="Q5" s="3"/>
      <c r="R5" s="3"/>
    </row>
    <row r="6" spans="3:18" ht="17.25" customHeight="1" x14ac:dyDescent="0.45">
      <c r="C6" s="4"/>
      <c r="D6" s="4"/>
      <c r="E6" s="4"/>
      <c r="F6" s="4"/>
      <c r="G6" s="4"/>
      <c r="H6" s="4"/>
      <c r="I6" s="4"/>
      <c r="J6" s="4"/>
      <c r="K6" s="4"/>
      <c r="L6" s="4"/>
      <c r="M6" s="4"/>
      <c r="N6" s="4"/>
      <c r="O6" s="4"/>
      <c r="P6" s="4"/>
      <c r="Q6" s="4"/>
      <c r="R6" s="4"/>
    </row>
    <row r="7" spans="3:18" ht="17.25" customHeight="1" x14ac:dyDescent="0.45">
      <c r="C7" s="4"/>
      <c r="D7" s="4"/>
      <c r="E7" s="4"/>
      <c r="F7" s="4"/>
      <c r="G7" s="4"/>
      <c r="H7" s="4"/>
      <c r="I7" s="4"/>
      <c r="J7" s="4"/>
      <c r="K7" s="4"/>
      <c r="L7" s="4"/>
      <c r="M7" s="4"/>
      <c r="N7" s="4"/>
      <c r="O7" s="4"/>
      <c r="P7" s="4"/>
      <c r="Q7" s="4"/>
      <c r="R7" s="4"/>
    </row>
    <row r="8" spans="3:18" ht="23.25" customHeight="1" x14ac:dyDescent="0.75">
      <c r="C8" s="4"/>
      <c r="D8" s="5"/>
      <c r="E8" s="5"/>
      <c r="F8" s="5"/>
      <c r="G8" s="4"/>
      <c r="H8" s="4"/>
      <c r="I8" s="4"/>
      <c r="J8" s="4"/>
      <c r="K8" s="4"/>
      <c r="L8" s="4"/>
      <c r="M8" s="4"/>
      <c r="N8" s="4"/>
      <c r="O8" s="4"/>
      <c r="P8" s="4"/>
      <c r="Q8" s="4"/>
      <c r="R8" s="4"/>
    </row>
    <row r="9" spans="3:18" ht="23.25" customHeight="1" x14ac:dyDescent="0.75">
      <c r="C9" s="4"/>
      <c r="D9" s="5"/>
      <c r="E9" s="5"/>
      <c r="F9" s="5"/>
      <c r="G9" s="4"/>
      <c r="H9" s="4"/>
      <c r="I9" s="4"/>
      <c r="J9" s="4"/>
      <c r="K9" s="4"/>
      <c r="L9" s="4"/>
      <c r="M9" s="4"/>
      <c r="N9" s="4"/>
      <c r="O9" s="4"/>
      <c r="P9" s="4"/>
      <c r="Q9" s="4"/>
      <c r="R9" s="4"/>
    </row>
    <row r="10" spans="3:18" ht="23.25" customHeight="1" x14ac:dyDescent="0.75">
      <c r="C10" s="4"/>
      <c r="D10" s="5"/>
      <c r="E10" s="5"/>
      <c r="F10" s="5"/>
      <c r="G10" s="4"/>
      <c r="H10" s="4"/>
      <c r="I10" s="4"/>
      <c r="J10" s="4"/>
      <c r="K10" s="4"/>
      <c r="L10" s="4"/>
      <c r="M10" s="4"/>
      <c r="N10" s="4"/>
      <c r="O10" s="4"/>
      <c r="P10" s="4"/>
      <c r="Q10" s="4"/>
      <c r="R10" s="4"/>
    </row>
    <row r="11" spans="3:18" ht="23.25" customHeight="1" x14ac:dyDescent="0.75">
      <c r="C11" s="4"/>
      <c r="D11" s="5"/>
      <c r="E11" s="5"/>
      <c r="F11" s="5"/>
      <c r="G11" s="4"/>
      <c r="H11" s="4"/>
      <c r="I11" s="4"/>
      <c r="J11" s="4"/>
      <c r="K11" s="4"/>
      <c r="L11" s="4"/>
      <c r="M11" s="4"/>
      <c r="N11" s="4"/>
      <c r="O11" s="4"/>
      <c r="P11" s="4"/>
      <c r="Q11" s="4"/>
      <c r="R11" s="4"/>
    </row>
    <row r="12" spans="3:18" ht="23.25" customHeight="1" x14ac:dyDescent="0.75">
      <c r="C12" s="4"/>
      <c r="D12" s="5"/>
      <c r="E12" s="5"/>
      <c r="F12" s="5"/>
      <c r="G12" s="4"/>
      <c r="H12" s="6"/>
      <c r="I12" s="6"/>
      <c r="J12" s="6"/>
      <c r="K12" s="6"/>
      <c r="L12" s="6"/>
      <c r="M12" s="6"/>
      <c r="N12" s="6"/>
      <c r="O12" s="6"/>
      <c r="P12" s="6"/>
      <c r="Q12" s="4"/>
      <c r="R12" s="4"/>
    </row>
    <row r="13" spans="3:18" ht="23.25" customHeight="1" x14ac:dyDescent="0.75">
      <c r="C13" s="4"/>
      <c r="D13" s="5"/>
      <c r="E13" s="5"/>
      <c r="F13" s="5"/>
      <c r="G13" s="4"/>
      <c r="H13" s="6"/>
      <c r="I13" s="6"/>
      <c r="J13" s="6"/>
      <c r="K13" s="6"/>
      <c r="L13" s="6"/>
      <c r="M13" s="6"/>
      <c r="N13" s="6"/>
      <c r="O13" s="6"/>
      <c r="P13" s="6"/>
      <c r="Q13" s="4"/>
      <c r="R13" s="4"/>
    </row>
    <row r="14" spans="3:18" ht="23.25" customHeight="1" x14ac:dyDescent="0.75">
      <c r="C14" s="4"/>
      <c r="D14" s="5"/>
      <c r="E14" s="5"/>
      <c r="F14" s="5"/>
      <c r="G14" s="4"/>
      <c r="H14" s="6"/>
      <c r="I14" s="6"/>
      <c r="J14" s="6"/>
      <c r="K14" s="6"/>
      <c r="L14" s="6"/>
      <c r="M14" s="6"/>
      <c r="N14" s="6"/>
      <c r="O14" s="6"/>
      <c r="P14" s="6"/>
      <c r="Q14" s="4"/>
      <c r="R14" s="4"/>
    </row>
    <row r="15" spans="3:18" ht="23.25" customHeight="1" x14ac:dyDescent="0.75">
      <c r="C15" s="4"/>
      <c r="D15" s="5"/>
      <c r="E15" s="5"/>
      <c r="F15" s="5"/>
      <c r="G15" s="4"/>
      <c r="H15" s="6"/>
      <c r="I15" s="6"/>
      <c r="J15" s="6"/>
      <c r="K15" s="6"/>
      <c r="L15" s="6"/>
      <c r="M15" s="6"/>
      <c r="N15" s="6"/>
      <c r="O15" s="6"/>
      <c r="P15" s="6"/>
      <c r="Q15" s="4"/>
      <c r="R15" s="4"/>
    </row>
    <row r="16" spans="3:18" ht="23.25" customHeight="1" x14ac:dyDescent="0.75">
      <c r="C16" s="4"/>
      <c r="D16" s="5"/>
      <c r="E16" s="5"/>
      <c r="F16" s="5"/>
      <c r="G16" s="4"/>
      <c r="H16" s="6"/>
      <c r="I16" s="6"/>
      <c r="J16" s="6"/>
      <c r="K16" s="6"/>
      <c r="L16" s="6"/>
      <c r="M16" s="6"/>
      <c r="N16" s="6"/>
      <c r="O16" s="6"/>
      <c r="P16" s="6"/>
      <c r="Q16" s="4"/>
      <c r="R16" s="4"/>
    </row>
    <row r="17" spans="3:18" ht="23.25" customHeight="1" x14ac:dyDescent="0.75">
      <c r="C17" s="4"/>
      <c r="D17" s="5"/>
      <c r="E17" s="5"/>
      <c r="F17" s="5"/>
      <c r="G17" s="4"/>
      <c r="H17" s="6"/>
      <c r="I17" s="6"/>
      <c r="J17" s="6"/>
      <c r="K17" s="6"/>
      <c r="L17" s="6"/>
      <c r="M17" s="6"/>
      <c r="N17" s="6"/>
      <c r="O17" s="6"/>
      <c r="P17" s="6"/>
      <c r="Q17" s="4"/>
      <c r="R17" s="4"/>
    </row>
    <row r="18" spans="3:18" ht="23.25" customHeight="1" x14ac:dyDescent="0.75">
      <c r="C18" s="4"/>
      <c r="D18" s="5"/>
      <c r="E18" s="5"/>
      <c r="F18" s="5"/>
      <c r="G18" s="4"/>
      <c r="H18" s="6"/>
      <c r="I18" s="6"/>
      <c r="J18" s="6"/>
      <c r="K18" s="6"/>
      <c r="L18" s="6"/>
      <c r="M18" s="6"/>
      <c r="N18" s="6"/>
      <c r="O18" s="6"/>
      <c r="P18" s="6"/>
      <c r="Q18" s="4"/>
      <c r="R18" s="4"/>
    </row>
    <row r="19" spans="3:18" ht="23.25" customHeight="1" x14ac:dyDescent="0.75">
      <c r="C19" s="4"/>
      <c r="D19" s="5"/>
      <c r="E19" s="5"/>
      <c r="F19" s="5"/>
      <c r="G19" s="4"/>
      <c r="H19" s="6"/>
      <c r="I19" s="6"/>
      <c r="J19" s="6"/>
      <c r="K19" s="6"/>
      <c r="L19" s="6"/>
      <c r="M19" s="6"/>
      <c r="N19" s="6"/>
      <c r="O19" s="6"/>
      <c r="P19" s="6"/>
      <c r="Q19" s="4"/>
      <c r="R19" s="4"/>
    </row>
    <row r="20" spans="3:18" ht="23.25" customHeight="1" x14ac:dyDescent="0.75">
      <c r="C20" s="4"/>
      <c r="D20" s="5"/>
      <c r="E20" s="5"/>
      <c r="F20" s="5"/>
      <c r="G20" s="4"/>
      <c r="H20" s="6"/>
      <c r="I20" s="6"/>
      <c r="J20" s="6"/>
      <c r="K20" s="6"/>
      <c r="L20" s="6"/>
      <c r="M20" s="6"/>
      <c r="N20" s="6"/>
      <c r="O20" s="6"/>
      <c r="P20" s="6"/>
      <c r="Q20" s="4"/>
      <c r="R20" s="4"/>
    </row>
    <row r="21" spans="3:18" ht="23.25" customHeight="1" x14ac:dyDescent="0.75">
      <c r="C21" s="4"/>
      <c r="D21" s="5"/>
      <c r="E21" s="5"/>
      <c r="F21" s="5"/>
      <c r="G21" s="4"/>
      <c r="H21" s="6"/>
      <c r="I21" s="6"/>
      <c r="J21" s="6"/>
      <c r="K21" s="6"/>
      <c r="L21" s="6"/>
      <c r="M21" s="6"/>
      <c r="N21" s="6"/>
      <c r="O21" s="6"/>
      <c r="P21" s="6"/>
      <c r="Q21" s="4"/>
      <c r="R21" s="4"/>
    </row>
    <row r="22" spans="3:18" ht="23.25" customHeight="1" x14ac:dyDescent="0.75">
      <c r="C22" s="4"/>
      <c r="D22" s="5"/>
      <c r="E22" s="5"/>
      <c r="F22" s="5"/>
      <c r="G22" s="4"/>
      <c r="H22" s="6"/>
      <c r="I22" s="6"/>
      <c r="J22" s="6"/>
      <c r="K22" s="6"/>
      <c r="L22" s="6"/>
      <c r="M22" s="6"/>
      <c r="N22" s="6"/>
      <c r="O22" s="6"/>
      <c r="P22" s="6"/>
      <c r="Q22" s="4"/>
      <c r="R22" s="4"/>
    </row>
    <row r="23" spans="3:18" ht="23.25" customHeight="1" x14ac:dyDescent="0.75">
      <c r="C23" s="4"/>
      <c r="D23" s="5"/>
      <c r="E23" s="5"/>
      <c r="F23" s="5"/>
      <c r="G23" s="4"/>
      <c r="H23" s="6"/>
      <c r="I23" s="6"/>
      <c r="J23" s="6"/>
      <c r="K23" s="6"/>
      <c r="L23" s="6"/>
      <c r="M23" s="6"/>
      <c r="N23" s="6"/>
      <c r="O23" s="6"/>
      <c r="P23" s="6"/>
      <c r="Q23" s="4"/>
      <c r="R23" s="4"/>
    </row>
    <row r="24" spans="3:18" ht="23.25" customHeight="1" x14ac:dyDescent="0.75">
      <c r="C24" s="4"/>
      <c r="D24" s="5"/>
      <c r="E24" s="5"/>
      <c r="F24" s="5"/>
      <c r="G24" s="4"/>
      <c r="H24" s="6"/>
      <c r="I24" s="6"/>
      <c r="J24" s="6"/>
      <c r="K24" s="6"/>
      <c r="L24" s="6"/>
      <c r="M24" s="6"/>
      <c r="N24" s="6"/>
      <c r="O24" s="6"/>
      <c r="P24" s="6"/>
      <c r="Q24" s="4"/>
      <c r="R24" s="4"/>
    </row>
    <row r="25" spans="3:18" ht="23.25" customHeight="1" x14ac:dyDescent="0.75">
      <c r="C25" s="4"/>
      <c r="D25" s="5"/>
      <c r="E25" s="5"/>
      <c r="F25" s="5"/>
      <c r="G25" s="4"/>
      <c r="H25" s="6"/>
      <c r="I25" s="6"/>
      <c r="J25" s="6"/>
      <c r="K25" s="6"/>
      <c r="L25" s="6"/>
      <c r="M25" s="6"/>
      <c r="N25" s="6"/>
      <c r="O25" s="6"/>
      <c r="P25" s="6"/>
      <c r="Q25" s="4"/>
      <c r="R25" s="4"/>
    </row>
    <row r="26" spans="3:18" ht="23.25" customHeight="1" x14ac:dyDescent="0.75">
      <c r="C26" s="4"/>
      <c r="D26" s="5"/>
      <c r="E26" s="5"/>
      <c r="F26" s="5"/>
      <c r="G26" s="4"/>
      <c r="H26" s="6"/>
      <c r="I26" s="6"/>
      <c r="J26" s="6"/>
      <c r="K26" s="6"/>
      <c r="L26" s="6"/>
      <c r="M26" s="6"/>
      <c r="N26" s="6"/>
      <c r="O26" s="6"/>
      <c r="P26" s="6"/>
      <c r="Q26" s="4"/>
      <c r="R26" s="4"/>
    </row>
    <row r="27" spans="3:18" ht="27.5" x14ac:dyDescent="0.75">
      <c r="C27" s="4"/>
      <c r="D27" s="7"/>
      <c r="E27" s="8"/>
      <c r="F27" s="9"/>
      <c r="G27" s="4"/>
      <c r="H27" s="6"/>
      <c r="I27" s="6"/>
      <c r="J27" s="6"/>
      <c r="K27" s="6"/>
      <c r="L27" s="6"/>
      <c r="M27" s="6"/>
      <c r="N27" s="6"/>
      <c r="O27" s="6"/>
      <c r="P27" s="6"/>
      <c r="Q27" s="4"/>
      <c r="R27" s="4"/>
    </row>
    <row r="28" spans="3:18" x14ac:dyDescent="0.45">
      <c r="C28" s="4"/>
      <c r="D28" s="4"/>
      <c r="E28" s="4"/>
      <c r="F28" s="4"/>
      <c r="G28" s="4"/>
      <c r="H28" s="6"/>
      <c r="I28" s="6"/>
      <c r="J28" s="6"/>
      <c r="K28" s="6"/>
      <c r="L28" s="6"/>
      <c r="M28" s="6"/>
      <c r="N28" s="6"/>
      <c r="O28" s="6"/>
      <c r="P28" s="6"/>
      <c r="Q28" s="4"/>
      <c r="R28" s="4"/>
    </row>
    <row r="29" spans="3:18" x14ac:dyDescent="0.45">
      <c r="C29" s="4"/>
      <c r="D29" s="4"/>
      <c r="E29" s="4"/>
      <c r="F29" s="4"/>
      <c r="G29" s="4"/>
      <c r="H29" s="6"/>
      <c r="I29" s="6"/>
      <c r="J29" s="6"/>
      <c r="K29" s="6"/>
      <c r="L29" s="6"/>
      <c r="M29" s="6"/>
      <c r="N29" s="6"/>
      <c r="O29" s="6"/>
      <c r="P29" s="6"/>
      <c r="Q29" s="4"/>
      <c r="R29" s="4"/>
    </row>
    <row r="30" spans="3:18" x14ac:dyDescent="0.45">
      <c r="C30" s="4"/>
      <c r="D30" s="4"/>
      <c r="E30" s="4"/>
      <c r="F30" s="4"/>
      <c r="G30" s="4"/>
      <c r="H30" s="6"/>
      <c r="I30" s="6"/>
      <c r="J30" s="6"/>
      <c r="K30" s="6"/>
      <c r="L30" s="6"/>
      <c r="M30" s="6"/>
      <c r="N30" s="6"/>
      <c r="O30" s="6"/>
      <c r="P30" s="6"/>
      <c r="Q30" s="4"/>
      <c r="R30" s="4"/>
    </row>
    <row r="31" spans="3:18" ht="25" customHeight="1" x14ac:dyDescent="0.45">
      <c r="C31" s="4"/>
      <c r="D31" s="4"/>
      <c r="E31" s="4"/>
      <c r="F31" s="4"/>
      <c r="G31" s="4"/>
      <c r="H31" s="6"/>
      <c r="I31" s="6"/>
      <c r="J31" s="6"/>
      <c r="K31" s="6"/>
      <c r="L31" s="6"/>
      <c r="M31" s="6"/>
      <c r="N31" s="6"/>
      <c r="O31" s="6"/>
      <c r="P31" s="6"/>
      <c r="Q31" s="4"/>
      <c r="R31" s="4"/>
    </row>
    <row r="32" spans="3:18" ht="25" customHeight="1" x14ac:dyDescent="0.45">
      <c r="C32" s="4"/>
      <c r="D32" s="4"/>
      <c r="E32" s="4"/>
      <c r="F32" s="4"/>
      <c r="G32" s="4"/>
      <c r="H32" s="6"/>
      <c r="I32" s="6"/>
      <c r="J32" s="6"/>
      <c r="K32" s="6"/>
      <c r="L32" s="6"/>
      <c r="M32" s="6"/>
      <c r="N32" s="6"/>
      <c r="O32" s="6"/>
      <c r="P32" s="6"/>
      <c r="Q32" s="4"/>
      <c r="R32" s="4"/>
    </row>
    <row r="33" spans="3:18" ht="25" customHeight="1" x14ac:dyDescent="0.45">
      <c r="C33" s="4"/>
      <c r="D33" s="4"/>
      <c r="E33" s="4"/>
      <c r="F33" s="4"/>
      <c r="G33" s="4"/>
      <c r="H33" s="6"/>
      <c r="I33" s="6"/>
      <c r="J33" s="6"/>
      <c r="K33" s="6"/>
      <c r="L33" s="6"/>
      <c r="M33" s="6"/>
      <c r="N33" s="6"/>
      <c r="O33" s="6"/>
      <c r="P33" s="6"/>
      <c r="Q33" s="4"/>
      <c r="R33" s="4"/>
    </row>
    <row r="34" spans="3:18" ht="25" customHeight="1" x14ac:dyDescent="0.45">
      <c r="C34" s="4"/>
      <c r="D34" s="4"/>
      <c r="E34" s="4"/>
      <c r="F34" s="4"/>
      <c r="G34" s="4"/>
      <c r="H34" s="6"/>
      <c r="I34" s="6"/>
      <c r="J34" s="6"/>
      <c r="K34" s="6"/>
      <c r="L34" s="6"/>
      <c r="M34" s="6"/>
      <c r="N34" s="6"/>
      <c r="O34" s="6"/>
      <c r="P34" s="6"/>
      <c r="Q34" s="4"/>
      <c r="R34" s="4"/>
    </row>
    <row r="35" spans="3:18" ht="25" customHeight="1" x14ac:dyDescent="0.45">
      <c r="C35" s="4"/>
      <c r="D35" s="4"/>
      <c r="E35" s="4"/>
      <c r="F35" s="4"/>
      <c r="G35" s="4"/>
      <c r="H35" s="6"/>
      <c r="I35" s="6"/>
      <c r="J35" s="6"/>
      <c r="K35" s="6"/>
      <c r="L35" s="6"/>
      <c r="M35" s="6"/>
      <c r="N35" s="6"/>
      <c r="O35" s="6"/>
      <c r="P35" s="6"/>
      <c r="Q35" s="4"/>
      <c r="R35" s="4"/>
    </row>
    <row r="36" spans="3:18" ht="25" customHeight="1" x14ac:dyDescent="0.45">
      <c r="C36" s="4"/>
      <c r="D36" s="4"/>
      <c r="E36" s="4"/>
      <c r="F36" s="4"/>
      <c r="G36" s="4"/>
      <c r="H36" s="6"/>
      <c r="I36" s="6"/>
      <c r="J36" s="6"/>
      <c r="K36" s="6"/>
      <c r="L36" s="6"/>
      <c r="M36" s="6"/>
      <c r="N36" s="6"/>
      <c r="O36" s="6"/>
      <c r="P36" s="6"/>
      <c r="Q36" s="4"/>
      <c r="R36" s="4"/>
    </row>
    <row r="37" spans="3:18" ht="25" customHeight="1" x14ac:dyDescent="0.45">
      <c r="C37" s="4"/>
      <c r="D37" s="4"/>
      <c r="E37" s="4"/>
      <c r="F37" s="4"/>
      <c r="G37" s="4"/>
      <c r="H37" s="6"/>
      <c r="I37" s="6"/>
      <c r="J37" s="6"/>
      <c r="K37" s="6"/>
      <c r="L37" s="6"/>
      <c r="M37" s="6"/>
      <c r="N37" s="6"/>
      <c r="O37" s="6"/>
      <c r="P37" s="6"/>
      <c r="Q37" s="4"/>
      <c r="R37" s="4"/>
    </row>
    <row r="38" spans="3:18" ht="25" customHeight="1" x14ac:dyDescent="0.45">
      <c r="C38" s="4"/>
      <c r="D38" s="4"/>
      <c r="E38" s="4"/>
      <c r="F38" s="4"/>
      <c r="G38" s="4"/>
      <c r="H38" s="6"/>
      <c r="I38" s="6"/>
      <c r="J38" s="6"/>
      <c r="K38" s="6"/>
      <c r="L38" s="6"/>
      <c r="M38" s="6"/>
      <c r="N38" s="6"/>
      <c r="O38" s="6"/>
      <c r="P38" s="6"/>
      <c r="Q38" s="4"/>
      <c r="R38" s="4"/>
    </row>
    <row r="39" spans="3:18" ht="25" customHeight="1" x14ac:dyDescent="0.45">
      <c r="C39" s="4"/>
      <c r="D39" s="4"/>
      <c r="E39" s="4"/>
      <c r="F39" s="4"/>
      <c r="G39" s="4"/>
      <c r="H39" s="6"/>
      <c r="I39" s="6"/>
      <c r="J39" s="6"/>
      <c r="K39" s="6"/>
      <c r="L39" s="6"/>
      <c r="M39" s="6"/>
      <c r="N39" s="6"/>
      <c r="O39" s="6"/>
      <c r="P39" s="6"/>
      <c r="Q39" s="4"/>
      <c r="R39" s="4"/>
    </row>
    <row r="40" spans="3:18" ht="25" customHeight="1" x14ac:dyDescent="0.45">
      <c r="C40" s="4"/>
      <c r="D40" s="4"/>
      <c r="E40" s="4"/>
      <c r="F40" s="4"/>
      <c r="G40" s="4"/>
      <c r="H40" s="6"/>
      <c r="I40" s="6"/>
      <c r="J40" s="6"/>
      <c r="K40" s="6"/>
      <c r="L40" s="6"/>
      <c r="M40" s="6"/>
      <c r="N40" s="6"/>
      <c r="O40" s="6"/>
      <c r="P40" s="6"/>
      <c r="Q40" s="4"/>
      <c r="R40" s="4"/>
    </row>
    <row r="41" spans="3:18" ht="25" customHeight="1" x14ac:dyDescent="0.45">
      <c r="C41" s="4"/>
      <c r="D41" s="4"/>
      <c r="E41" s="4"/>
      <c r="F41" s="4"/>
      <c r="G41" s="4"/>
      <c r="H41" s="6"/>
      <c r="I41" s="6"/>
      <c r="J41" s="6"/>
      <c r="K41" s="6"/>
      <c r="L41" s="6"/>
      <c r="M41" s="6"/>
      <c r="N41" s="6"/>
      <c r="O41" s="6"/>
      <c r="P41" s="6"/>
      <c r="Q41" s="4"/>
      <c r="R41" s="4"/>
    </row>
    <row r="42" spans="3:18" ht="30" customHeight="1" x14ac:dyDescent="0.45">
      <c r="C42" s="4"/>
      <c r="D42" s="4"/>
      <c r="E42" s="4"/>
      <c r="F42" s="4"/>
      <c r="G42" s="4"/>
      <c r="H42" s="6"/>
      <c r="I42" s="6"/>
      <c r="J42" s="6"/>
      <c r="K42" s="6"/>
      <c r="L42" s="6"/>
      <c r="M42" s="6"/>
      <c r="N42" s="6"/>
      <c r="O42" s="6"/>
      <c r="P42" s="6"/>
      <c r="Q42" s="4"/>
      <c r="R42" s="4"/>
    </row>
    <row r="43" spans="3:18" ht="30" customHeight="1" x14ac:dyDescent="0.45">
      <c r="C43" s="4"/>
      <c r="D43" s="4"/>
      <c r="E43" s="4"/>
      <c r="F43" s="4"/>
      <c r="G43" s="4"/>
      <c r="H43" s="6"/>
      <c r="I43" s="6"/>
      <c r="J43" s="6"/>
      <c r="K43" s="6"/>
      <c r="L43" s="6"/>
      <c r="M43" s="6"/>
      <c r="N43" s="6"/>
      <c r="O43" s="6"/>
      <c r="P43" s="6"/>
      <c r="Q43" s="4"/>
      <c r="R43" s="4"/>
    </row>
    <row r="44" spans="3:18" ht="30" customHeight="1" x14ac:dyDescent="0.45">
      <c r="C44" s="4"/>
      <c r="D44" s="4"/>
      <c r="E44" s="4"/>
      <c r="F44" s="4"/>
      <c r="G44" s="4"/>
      <c r="H44" s="6"/>
      <c r="I44" s="6"/>
      <c r="J44" s="6"/>
      <c r="K44" s="6"/>
      <c r="L44" s="6"/>
      <c r="M44" s="6"/>
      <c r="N44" s="6"/>
      <c r="O44" s="6"/>
      <c r="P44" s="6"/>
      <c r="Q44" s="4"/>
      <c r="R44" s="4"/>
    </row>
    <row r="45" spans="3:18" ht="30" customHeight="1" x14ac:dyDescent="0.45">
      <c r="C45" s="4"/>
      <c r="D45" s="4"/>
      <c r="E45" s="4"/>
      <c r="F45" s="4"/>
      <c r="G45" s="4"/>
      <c r="H45" s="6"/>
      <c r="I45" s="6"/>
      <c r="J45" s="6"/>
      <c r="K45" s="6"/>
      <c r="L45" s="6"/>
      <c r="M45" s="6"/>
      <c r="N45" s="6"/>
      <c r="O45" s="6"/>
      <c r="P45" s="6"/>
      <c r="Q45" s="4"/>
      <c r="R45" s="4"/>
    </row>
    <row r="46" spans="3:18" ht="30" customHeight="1" x14ac:dyDescent="0.45">
      <c r="C46" s="4"/>
      <c r="D46" s="4"/>
      <c r="E46" s="4"/>
      <c r="F46" s="4"/>
      <c r="G46" s="4"/>
      <c r="H46" s="6"/>
      <c r="I46" s="6"/>
      <c r="J46" s="6"/>
      <c r="K46" s="6"/>
      <c r="L46" s="6"/>
      <c r="M46" s="6"/>
      <c r="N46" s="6"/>
      <c r="O46" s="6"/>
      <c r="P46" s="6"/>
      <c r="Q46" s="4"/>
      <c r="R46" s="4"/>
    </row>
    <row r="47" spans="3:18" ht="55.15" customHeight="1" x14ac:dyDescent="0.45">
      <c r="C47" s="50" t="s">
        <v>1</v>
      </c>
      <c r="D47" s="50"/>
      <c r="E47" s="50"/>
      <c r="F47" s="50"/>
      <c r="G47" s="50"/>
      <c r="H47" s="50"/>
      <c r="I47" s="50"/>
      <c r="J47" s="50"/>
      <c r="K47" s="50"/>
      <c r="L47" s="50"/>
      <c r="M47" s="50"/>
      <c r="N47" s="50"/>
      <c r="O47" s="50"/>
      <c r="P47" s="50"/>
      <c r="Q47" s="50"/>
      <c r="R47" s="10"/>
    </row>
    <row r="48" spans="3:18" ht="33" customHeight="1" x14ac:dyDescent="1.2">
      <c r="C48" s="11" t="s">
        <v>2</v>
      </c>
      <c r="D48" s="4"/>
      <c r="E48" s="12"/>
      <c r="F48" s="12"/>
      <c r="G48" s="12"/>
      <c r="H48" s="13"/>
      <c r="I48" s="13"/>
      <c r="J48" s="13"/>
      <c r="K48" s="13"/>
      <c r="L48" s="13"/>
      <c r="M48" s="13"/>
      <c r="N48" s="13"/>
      <c r="O48" s="13"/>
      <c r="P48" s="13"/>
      <c r="Q48" s="12"/>
      <c r="R48" s="12"/>
    </row>
    <row r="49" spans="1:18" s="17" customFormat="1" ht="40" customHeight="1" x14ac:dyDescent="0.35">
      <c r="A49" s="14"/>
      <c r="B49" s="14"/>
      <c r="C49" s="15" t="s">
        <v>3</v>
      </c>
      <c r="D49" s="16" t="s">
        <v>4</v>
      </c>
      <c r="E49" s="16" t="s">
        <v>5</v>
      </c>
      <c r="F49" s="16" t="s">
        <v>6</v>
      </c>
      <c r="G49" s="16" t="s">
        <v>7</v>
      </c>
      <c r="H49" s="16" t="s">
        <v>8</v>
      </c>
      <c r="I49" s="16" t="s">
        <v>9</v>
      </c>
      <c r="J49" s="16" t="s">
        <v>10</v>
      </c>
      <c r="K49" s="16" t="s">
        <v>11</v>
      </c>
      <c r="L49" s="16" t="s">
        <v>12</v>
      </c>
      <c r="M49" s="16" t="s">
        <v>13</v>
      </c>
      <c r="N49" s="16" t="s">
        <v>14</v>
      </c>
      <c r="O49" s="16" t="s">
        <v>15</v>
      </c>
      <c r="P49" s="16" t="s">
        <v>16</v>
      </c>
      <c r="Q49" s="16" t="s">
        <v>17</v>
      </c>
      <c r="R49" s="16" t="s">
        <v>18</v>
      </c>
    </row>
    <row r="50" spans="1:18" ht="40" customHeight="1" x14ac:dyDescent="1.1000000000000001">
      <c r="C50" s="45" t="s">
        <v>19</v>
      </c>
      <c r="D50" s="45" t="s">
        <v>20</v>
      </c>
      <c r="E50" s="41" t="s">
        <v>211</v>
      </c>
      <c r="F50" s="40"/>
      <c r="G50" s="40"/>
      <c r="H50" s="40">
        <v>50.876817070573097</v>
      </c>
      <c r="I50" s="40">
        <v>203.24280944947117</v>
      </c>
      <c r="J50" s="40">
        <v>61.650118309118291</v>
      </c>
      <c r="K50" s="40">
        <v>107.96154519605228</v>
      </c>
      <c r="L50" s="40">
        <v>7</v>
      </c>
      <c r="M50" s="40"/>
      <c r="N50" s="40">
        <v>110.46947518092801</v>
      </c>
      <c r="O50" s="40">
        <v>813.94661673639655</v>
      </c>
      <c r="P50" s="40">
        <v>1057.4167307088098</v>
      </c>
      <c r="Q50" s="40">
        <v>8452.1137025508215</v>
      </c>
      <c r="R50" s="18">
        <f>SUM(Tabla1[[#This Row],[2015]:[&gt;2025]])</f>
        <v>10864.677815202171</v>
      </c>
    </row>
    <row r="51" spans="1:18" ht="40" customHeight="1" x14ac:dyDescent="1.1000000000000001">
      <c r="C51" s="45" t="s">
        <v>19</v>
      </c>
      <c r="D51" s="45" t="s">
        <v>21</v>
      </c>
      <c r="E51" s="41" t="s">
        <v>22</v>
      </c>
      <c r="F51" s="40"/>
      <c r="G51" s="40"/>
      <c r="H51" s="40"/>
      <c r="I51" s="40">
        <v>52.641279518330371</v>
      </c>
      <c r="J51" s="40">
        <v>111.14849979278104</v>
      </c>
      <c r="K51" s="40">
        <v>127.2011825591501</v>
      </c>
      <c r="L51" s="40">
        <v>88.008391718588044</v>
      </c>
      <c r="M51" s="40">
        <v>36.543621931589996</v>
      </c>
      <c r="N51" s="40">
        <v>118.52713526301015</v>
      </c>
      <c r="O51" s="40">
        <v>112.36285733862012</v>
      </c>
      <c r="P51" s="40">
        <v>50.172704183660016</v>
      </c>
      <c r="Q51" s="40">
        <v>546.31616894887804</v>
      </c>
      <c r="R51" s="18">
        <f>SUM(Tabla1[[#This Row],[2015]:[&gt;2025]])</f>
        <v>1242.9218412546079</v>
      </c>
    </row>
    <row r="52" spans="1:18" ht="40" customHeight="1" x14ac:dyDescent="1.1000000000000001">
      <c r="C52" s="45" t="s">
        <v>19</v>
      </c>
      <c r="D52" s="45" t="s">
        <v>23</v>
      </c>
      <c r="E52" s="41" t="s">
        <v>192</v>
      </c>
      <c r="F52" s="40"/>
      <c r="G52" s="40"/>
      <c r="H52" s="40"/>
      <c r="I52" s="40">
        <v>33.510077527548191</v>
      </c>
      <c r="J52" s="40">
        <v>68.408145996825354</v>
      </c>
      <c r="K52" s="40">
        <v>49.158632963659009</v>
      </c>
      <c r="L52" s="40">
        <v>32.788390760928991</v>
      </c>
      <c r="M52" s="40">
        <v>67.357130198977003</v>
      </c>
      <c r="N52" s="40">
        <v>14.186625961252002</v>
      </c>
      <c r="O52" s="40">
        <v>75.102751754759993</v>
      </c>
      <c r="P52" s="40">
        <v>70.81111473995999</v>
      </c>
      <c r="Q52" s="40">
        <v>708.80670972982011</v>
      </c>
      <c r="R52" s="18">
        <f>SUM(Tabla1[[#This Row],[2015]:[&gt;2025]])</f>
        <v>1120.1295796337306</v>
      </c>
    </row>
    <row r="53" spans="1:18" ht="40" customHeight="1" x14ac:dyDescent="1.1000000000000001">
      <c r="C53" s="45" t="s">
        <v>24</v>
      </c>
      <c r="D53" s="45" t="s">
        <v>25</v>
      </c>
      <c r="E53" s="41" t="s">
        <v>26</v>
      </c>
      <c r="F53" s="40"/>
      <c r="G53" s="40"/>
      <c r="H53" s="40">
        <v>65.422133679481135</v>
      </c>
      <c r="I53" s="40">
        <v>797.18915220684971</v>
      </c>
      <c r="J53" s="40">
        <v>944.94724438404319</v>
      </c>
      <c r="K53" s="40">
        <v>1294.0782606501778</v>
      </c>
      <c r="L53" s="40">
        <v>738.554899699065</v>
      </c>
      <c r="M53" s="40">
        <v>949.29178617488401</v>
      </c>
      <c r="N53" s="40">
        <v>536.418984334519</v>
      </c>
      <c r="O53" s="40">
        <v>712.8997303209984</v>
      </c>
      <c r="P53" s="40">
        <v>461.64275604692273</v>
      </c>
      <c r="Q53" s="40">
        <v>3595.4076001221565</v>
      </c>
      <c r="R53" s="18">
        <f>SUM(Tabla1[[#This Row],[2015]:[&gt;2025]])</f>
        <v>10095.852547619099</v>
      </c>
    </row>
    <row r="54" spans="1:18" ht="40" customHeight="1" x14ac:dyDescent="1.1000000000000001">
      <c r="C54" s="45" t="s">
        <v>24</v>
      </c>
      <c r="D54" s="45" t="s">
        <v>27</v>
      </c>
      <c r="E54" s="41" t="s">
        <v>193</v>
      </c>
      <c r="F54" s="40"/>
      <c r="G54" s="40"/>
      <c r="H54" s="40"/>
      <c r="I54" s="40">
        <v>53.248739304074974</v>
      </c>
      <c r="J54" s="40">
        <v>68.788592973082004</v>
      </c>
      <c r="K54" s="40">
        <v>106.27461251642309</v>
      </c>
      <c r="L54" s="40">
        <v>293.78246318074804</v>
      </c>
      <c r="M54" s="40">
        <v>74.544073659999995</v>
      </c>
      <c r="N54" s="40">
        <v>179.97388891000003</v>
      </c>
      <c r="O54" s="40">
        <v>185.01330317000011</v>
      </c>
      <c r="P54" s="40">
        <v>148.90514889999994</v>
      </c>
      <c r="Q54" s="40">
        <v>792.29474969</v>
      </c>
      <c r="R54" s="18">
        <f>SUM(Tabla1[[#This Row],[2015]:[&gt;2025]])</f>
        <v>1902.825572304328</v>
      </c>
    </row>
    <row r="55" spans="1:18" ht="40" customHeight="1" x14ac:dyDescent="1.1000000000000001">
      <c r="B55" s="19"/>
      <c r="C55" s="45" t="s">
        <v>24</v>
      </c>
      <c r="D55" s="45" t="s">
        <v>28</v>
      </c>
      <c r="E55" s="41" t="s">
        <v>186</v>
      </c>
      <c r="F55" s="40"/>
      <c r="G55" s="40"/>
      <c r="H55" s="40"/>
      <c r="I55" s="40">
        <v>29.661467182398489</v>
      </c>
      <c r="J55" s="40">
        <v>100.72033356386639</v>
      </c>
      <c r="K55" s="40">
        <v>69.090939344869113</v>
      </c>
      <c r="L55" s="40">
        <v>65.524287611022288</v>
      </c>
      <c r="M55" s="40">
        <v>9.2592131680034004</v>
      </c>
      <c r="N55" s="40">
        <v>60.327464709133977</v>
      </c>
      <c r="O55" s="40">
        <v>55.893971262674036</v>
      </c>
      <c r="P55" s="40">
        <v>53.987284997659394</v>
      </c>
      <c r="Q55" s="40">
        <v>147.53192450866669</v>
      </c>
      <c r="R55" s="18">
        <f>SUM(Tabla1[[#This Row],[2015]:[&gt;2025]])</f>
        <v>591.99688634829386</v>
      </c>
    </row>
    <row r="56" spans="1:18" ht="40" customHeight="1" x14ac:dyDescent="1.1000000000000001">
      <c r="B56" s="19"/>
      <c r="C56" s="45" t="s">
        <v>24</v>
      </c>
      <c r="D56" s="45" t="s">
        <v>29</v>
      </c>
      <c r="E56" s="41" t="s">
        <v>194</v>
      </c>
      <c r="F56" s="40"/>
      <c r="G56" s="40"/>
      <c r="H56" s="40"/>
      <c r="I56" s="40">
        <v>21.093787739463998</v>
      </c>
      <c r="J56" s="40">
        <v>57.696229688615979</v>
      </c>
      <c r="K56" s="40">
        <v>115.10050270129724</v>
      </c>
      <c r="L56" s="40">
        <v>55.844804299600071</v>
      </c>
      <c r="M56" s="40">
        <v>55.816915064000135</v>
      </c>
      <c r="N56" s="40">
        <v>79.271745059720175</v>
      </c>
      <c r="O56" s="40">
        <v>90.578111602500144</v>
      </c>
      <c r="P56" s="40">
        <v>113.26398755450032</v>
      </c>
      <c r="Q56" s="40">
        <v>1160.9437024578021</v>
      </c>
      <c r="R56" s="18">
        <f>SUM(Tabla1[[#This Row],[2015]:[&gt;2025]])</f>
        <v>1749.6097861675003</v>
      </c>
    </row>
    <row r="57" spans="1:18" ht="40" customHeight="1" x14ac:dyDescent="1.1000000000000001">
      <c r="B57" s="19"/>
      <c r="C57" s="45" t="s">
        <v>24</v>
      </c>
      <c r="D57" s="45" t="s">
        <v>30</v>
      </c>
      <c r="E57" s="41" t="s">
        <v>195</v>
      </c>
      <c r="F57" s="40"/>
      <c r="G57" s="40"/>
      <c r="H57" s="40"/>
      <c r="I57" s="40">
        <v>1.7277887595093293</v>
      </c>
      <c r="J57" s="40">
        <v>23.665684504003327</v>
      </c>
      <c r="K57" s="40">
        <v>71.096626241485126</v>
      </c>
      <c r="L57" s="40">
        <v>38.536184426433969</v>
      </c>
      <c r="M57" s="40">
        <v>45.016963961479611</v>
      </c>
      <c r="N57" s="40">
        <v>56.1341488105491</v>
      </c>
      <c r="O57" s="40">
        <v>20.908689224609994</v>
      </c>
      <c r="P57" s="40">
        <v>31.422117490644013</v>
      </c>
      <c r="Q57" s="40">
        <v>1412.0004673282856</v>
      </c>
      <c r="R57" s="18">
        <f>SUM(Tabla1[[#This Row],[2015]:[&gt;2025]])</f>
        <v>1700.508670747</v>
      </c>
    </row>
    <row r="58" spans="1:18" ht="40" customHeight="1" x14ac:dyDescent="1.1000000000000001">
      <c r="B58" s="19"/>
      <c r="C58" s="45" t="s">
        <v>31</v>
      </c>
      <c r="D58" s="45" t="s">
        <v>32</v>
      </c>
      <c r="E58" s="41" t="s">
        <v>33</v>
      </c>
      <c r="F58" s="40">
        <v>2.3781602749999999</v>
      </c>
      <c r="G58" s="40">
        <v>7.6247208255000007</v>
      </c>
      <c r="H58" s="40">
        <v>4.9110934907999999</v>
      </c>
      <c r="I58" s="40">
        <v>59.140802165399997</v>
      </c>
      <c r="J58" s="40">
        <v>70.842249950561325</v>
      </c>
      <c r="K58" s="40"/>
      <c r="L58" s="40"/>
      <c r="M58" s="40"/>
      <c r="N58" s="40"/>
      <c r="O58" s="40"/>
      <c r="P58" s="40"/>
      <c r="Q58" s="40">
        <v>0</v>
      </c>
      <c r="R58" s="18">
        <f>SUM(Tabla1[[#This Row],[2015]:[&gt;2025]])</f>
        <v>144.89702670726132</v>
      </c>
    </row>
    <row r="59" spans="1:18" ht="40" customHeight="1" x14ac:dyDescent="1.1000000000000001">
      <c r="B59" s="19"/>
      <c r="C59" s="45" t="s">
        <v>31</v>
      </c>
      <c r="D59" s="45" t="s">
        <v>34</v>
      </c>
      <c r="E59" s="41" t="s">
        <v>196</v>
      </c>
      <c r="F59" s="40">
        <v>2.194783675</v>
      </c>
      <c r="G59" s="40">
        <v>9.1653110254999994</v>
      </c>
      <c r="H59" s="40">
        <v>71.517505201099979</v>
      </c>
      <c r="I59" s="40">
        <v>95.900950470912861</v>
      </c>
      <c r="J59" s="40">
        <v>165.83818878077184</v>
      </c>
      <c r="K59" s="40">
        <v>6.7359557359562006</v>
      </c>
      <c r="L59" s="40">
        <v>2.229012</v>
      </c>
      <c r="M59" s="40"/>
      <c r="N59" s="40">
        <v>22.5731866</v>
      </c>
      <c r="O59" s="40">
        <v>616.56192367054996</v>
      </c>
      <c r="P59" s="40">
        <v>518.16833133334001</v>
      </c>
      <c r="Q59" s="40">
        <v>3346.2361517101217</v>
      </c>
      <c r="R59" s="18">
        <f>SUM(Tabla1[[#This Row],[2015]:[&gt;2025]])</f>
        <v>4857.1213002032528</v>
      </c>
    </row>
    <row r="60" spans="1:18" ht="40" customHeight="1" x14ac:dyDescent="1.1000000000000001">
      <c r="C60" s="45" t="s">
        <v>35</v>
      </c>
      <c r="D60" s="45" t="s">
        <v>36</v>
      </c>
      <c r="E60" s="41" t="s">
        <v>86</v>
      </c>
      <c r="F60" s="47">
        <v>0.23614142352699999</v>
      </c>
      <c r="G60" s="40">
        <v>55.530919907600008</v>
      </c>
      <c r="H60" s="40">
        <v>235.86901648388272</v>
      </c>
      <c r="I60" s="40">
        <v>305.55543699837392</v>
      </c>
      <c r="J60" s="40">
        <v>401.29556335137983</v>
      </c>
      <c r="K60" s="40">
        <v>570.09415394474013</v>
      </c>
      <c r="L60" s="40">
        <v>445.91814973349011</v>
      </c>
      <c r="M60" s="40">
        <v>748.72390284084668</v>
      </c>
      <c r="N60" s="40">
        <v>1021.0459600575756</v>
      </c>
      <c r="O60" s="40">
        <v>986.86610572779978</v>
      </c>
      <c r="P60" s="40">
        <v>573.74803860450004</v>
      </c>
      <c r="Q60" s="40">
        <v>4093.1064227134798</v>
      </c>
      <c r="R60" s="18">
        <f>SUM(Tabla1[[#This Row],[2015]:[&gt;2025]])</f>
        <v>9437.9898117871962</v>
      </c>
    </row>
    <row r="61" spans="1:18" ht="40" customHeight="1" x14ac:dyDescent="1.1000000000000001">
      <c r="C61" s="45" t="s">
        <v>35</v>
      </c>
      <c r="D61" s="45" t="s">
        <v>37</v>
      </c>
      <c r="E61" s="41" t="s">
        <v>33</v>
      </c>
      <c r="F61" s="40"/>
      <c r="G61" s="40">
        <v>25.403870609409733</v>
      </c>
      <c r="H61" s="40">
        <v>150.08814418611612</v>
      </c>
      <c r="I61" s="40">
        <v>128.3596853569</v>
      </c>
      <c r="J61" s="40">
        <v>235.27425617499998</v>
      </c>
      <c r="K61" s="40">
        <v>483.75771283631514</v>
      </c>
      <c r="L61" s="40">
        <v>294.21160894252193</v>
      </c>
      <c r="M61" s="40">
        <v>47.642853924561997</v>
      </c>
      <c r="N61" s="40">
        <v>190.71717844378793</v>
      </c>
      <c r="O61" s="40">
        <v>88.433067035318899</v>
      </c>
      <c r="P61" s="40">
        <v>71.031151404664982</v>
      </c>
      <c r="Q61" s="40">
        <v>1012.719410496142</v>
      </c>
      <c r="R61" s="18">
        <f>SUM(Tabla1[[#This Row],[2015]:[&gt;2025]])</f>
        <v>2727.6389394107387</v>
      </c>
    </row>
    <row r="62" spans="1:18" ht="40" customHeight="1" x14ac:dyDescent="1.1000000000000001">
      <c r="C62" s="45" t="s">
        <v>35</v>
      </c>
      <c r="D62" s="45" t="s">
        <v>38</v>
      </c>
      <c r="E62" s="41" t="s">
        <v>39</v>
      </c>
      <c r="F62" s="40"/>
      <c r="G62" s="40">
        <v>27.974149557581192</v>
      </c>
      <c r="H62" s="40">
        <v>147.52904644001683</v>
      </c>
      <c r="I62" s="40">
        <v>36.213062850000014</v>
      </c>
      <c r="J62" s="40">
        <v>413.11000042343005</v>
      </c>
      <c r="K62" s="40">
        <v>328.43467682713981</v>
      </c>
      <c r="L62" s="40">
        <v>544.58289716295496</v>
      </c>
      <c r="M62" s="40">
        <v>607.13746035500014</v>
      </c>
      <c r="N62" s="40">
        <v>634.89976011220074</v>
      </c>
      <c r="O62" s="40">
        <v>658.31034112050008</v>
      </c>
      <c r="P62" s="40">
        <v>1248.6854966909998</v>
      </c>
      <c r="Q62" s="40">
        <v>4379.7581256404983</v>
      </c>
      <c r="R62" s="18">
        <f>SUM(Tabla1[[#This Row],[2015]:[&gt;2025]])</f>
        <v>9026.6350171803206</v>
      </c>
    </row>
    <row r="63" spans="1:18" ht="40" customHeight="1" x14ac:dyDescent="1.1000000000000001">
      <c r="C63" s="45" t="s">
        <v>40</v>
      </c>
      <c r="D63" s="45" t="s">
        <v>41</v>
      </c>
      <c r="E63" s="41" t="s">
        <v>197</v>
      </c>
      <c r="F63" s="40"/>
      <c r="G63" s="40"/>
      <c r="H63" s="40">
        <v>7.6028923302114366</v>
      </c>
      <c r="I63" s="40">
        <v>1.1126953123471388</v>
      </c>
      <c r="J63" s="40">
        <v>13.288098427013797</v>
      </c>
      <c r="K63" s="40">
        <v>26.423789085896992</v>
      </c>
      <c r="L63" s="40">
        <v>11.069674654289836</v>
      </c>
      <c r="M63" s="40">
        <v>13.17629546754541</v>
      </c>
      <c r="N63" s="40">
        <v>3.1409323379879996</v>
      </c>
      <c r="O63" s="40">
        <v>4.0320075282620014</v>
      </c>
      <c r="P63" s="40">
        <v>8.3180288208749982</v>
      </c>
      <c r="Q63" s="40">
        <v>39.518372769550211</v>
      </c>
      <c r="R63" s="18">
        <f>SUM(Tabla1[[#This Row],[2015]:[&gt;2025]])</f>
        <v>127.68278673397982</v>
      </c>
    </row>
    <row r="64" spans="1:18" ht="40" customHeight="1" x14ac:dyDescent="1.1000000000000001">
      <c r="C64" s="45" t="s">
        <v>40</v>
      </c>
      <c r="D64" s="45" t="s">
        <v>54</v>
      </c>
      <c r="E64" s="41" t="s">
        <v>55</v>
      </c>
      <c r="F64" s="40"/>
      <c r="G64" s="40"/>
      <c r="H64" s="40">
        <v>12.169714647760694</v>
      </c>
      <c r="I64" s="40">
        <v>16.217989646369503</v>
      </c>
      <c r="J64" s="40">
        <v>9.8264640731421213</v>
      </c>
      <c r="K64" s="40">
        <v>2.8105602877227787</v>
      </c>
      <c r="L64" s="40">
        <v>3.8028858799999998</v>
      </c>
      <c r="M64" s="40">
        <v>3.53734715</v>
      </c>
      <c r="N64" s="40">
        <v>3.3942909500000007</v>
      </c>
      <c r="O64" s="40">
        <v>3.9553419999999995</v>
      </c>
      <c r="P64" s="47">
        <v>4.5480626199999996</v>
      </c>
      <c r="Q64" s="47">
        <v>23.74975568999999</v>
      </c>
      <c r="R64" s="18">
        <f>SUM(Tabla1[[#This Row],[2015]:[&gt;2025]])</f>
        <v>84.012412944995077</v>
      </c>
    </row>
    <row r="65" spans="1:18" ht="40" customHeight="1" x14ac:dyDescent="1.1000000000000001">
      <c r="B65" s="20"/>
      <c r="C65" s="45" t="s">
        <v>40</v>
      </c>
      <c r="D65" s="45" t="s">
        <v>65</v>
      </c>
      <c r="E65" s="41" t="s">
        <v>202</v>
      </c>
      <c r="F65" s="40"/>
      <c r="G65" s="40"/>
      <c r="H65" s="40">
        <v>6.5906475800000024</v>
      </c>
      <c r="I65" s="40">
        <v>11.717631511099977</v>
      </c>
      <c r="J65" s="40">
        <v>6.5186352792610025</v>
      </c>
      <c r="K65" s="40">
        <v>1.0179277812640002</v>
      </c>
      <c r="L65" s="40"/>
      <c r="M65" s="47">
        <v>4.7347625138676976</v>
      </c>
      <c r="N65" s="40">
        <v>0.66282679302299985</v>
      </c>
      <c r="O65" s="40">
        <v>5.3336428664626014</v>
      </c>
      <c r="P65" s="40">
        <v>0.57108652949139993</v>
      </c>
      <c r="Q65" s="40">
        <v>23.008929295375598</v>
      </c>
      <c r="R65" s="18">
        <f>SUM(Tabla1[[#This Row],[2015]:[&gt;2025]])</f>
        <v>60.156090149845284</v>
      </c>
    </row>
    <row r="66" spans="1:18" ht="40" customHeight="1" x14ac:dyDescent="1.1000000000000001">
      <c r="B66" s="20"/>
      <c r="C66" s="45" t="s">
        <v>40</v>
      </c>
      <c r="D66" s="45" t="s">
        <v>66</v>
      </c>
      <c r="E66" s="41" t="s">
        <v>203</v>
      </c>
      <c r="F66" s="40"/>
      <c r="G66" s="40"/>
      <c r="H66" s="40">
        <v>5.7562181955051912</v>
      </c>
      <c r="I66" s="40">
        <v>5.47385894726066</v>
      </c>
      <c r="J66" s="40">
        <v>3.8434812268524468</v>
      </c>
      <c r="K66" s="40"/>
      <c r="L66" s="40"/>
      <c r="M66" s="40"/>
      <c r="N66" s="40"/>
      <c r="O66" s="40"/>
      <c r="P66" s="40"/>
      <c r="Q66" s="40">
        <v>0</v>
      </c>
      <c r="R66" s="18">
        <f>SUM(Tabla1[[#This Row],[2015]:[&gt;2025]])</f>
        <v>15.073558369618297</v>
      </c>
    </row>
    <row r="67" spans="1:18" ht="40" customHeight="1" x14ac:dyDescent="1.1000000000000001">
      <c r="B67" s="20"/>
      <c r="C67" s="45" t="s">
        <v>40</v>
      </c>
      <c r="D67" s="45" t="s">
        <v>67</v>
      </c>
      <c r="E67" s="41" t="s">
        <v>55</v>
      </c>
      <c r="F67" s="40"/>
      <c r="G67" s="40"/>
      <c r="H67" s="40">
        <v>3.2643899999999983</v>
      </c>
      <c r="I67" s="40">
        <v>2.8262799999999966</v>
      </c>
      <c r="J67" s="40">
        <v>3.2865921493234995</v>
      </c>
      <c r="K67" s="40">
        <v>2.2988310539839998</v>
      </c>
      <c r="L67" s="40">
        <v>4.1754489202964988</v>
      </c>
      <c r="M67" s="40">
        <v>3.5770058818220005</v>
      </c>
      <c r="N67" s="40">
        <v>3.7162108362353989</v>
      </c>
      <c r="O67" s="40">
        <v>3.6131695527359984</v>
      </c>
      <c r="P67" s="40">
        <v>3.422036215000499</v>
      </c>
      <c r="Q67" s="40">
        <v>23.841165033857003</v>
      </c>
      <c r="R67" s="18">
        <f>SUM(Tabla1[[#This Row],[2015]:[&gt;2025]])</f>
        <v>54.021129643254895</v>
      </c>
    </row>
    <row r="68" spans="1:18" ht="40" customHeight="1" x14ac:dyDescent="1.1000000000000001">
      <c r="B68" s="20"/>
      <c r="C68" s="45" t="s">
        <v>40</v>
      </c>
      <c r="D68" s="45" t="s">
        <v>68</v>
      </c>
      <c r="E68" s="41" t="s">
        <v>197</v>
      </c>
      <c r="F68" s="40"/>
      <c r="G68" s="40"/>
      <c r="H68" s="40">
        <v>7.203129245051227</v>
      </c>
      <c r="I68" s="40">
        <v>4.8141062596028785</v>
      </c>
      <c r="J68" s="40">
        <v>23.322943353804465</v>
      </c>
      <c r="K68" s="40">
        <v>18.993664355778009</v>
      </c>
      <c r="L68" s="40">
        <v>7.3124561571259976</v>
      </c>
      <c r="M68" s="40">
        <v>0.83265278346530014</v>
      </c>
      <c r="N68" s="40">
        <v>12.071609053377003</v>
      </c>
      <c r="O68" s="40">
        <v>18.878810638649998</v>
      </c>
      <c r="P68" s="40">
        <v>3.2739128750799997</v>
      </c>
      <c r="Q68" s="40">
        <v>18.982687963236639</v>
      </c>
      <c r="R68" s="18">
        <f>SUM(Tabla1[[#This Row],[2015]:[&gt;2025]])</f>
        <v>115.68597268517152</v>
      </c>
    </row>
    <row r="69" spans="1:18" ht="40" customHeight="1" x14ac:dyDescent="1.1000000000000001">
      <c r="B69" s="20"/>
      <c r="C69" s="45" t="s">
        <v>40</v>
      </c>
      <c r="D69" s="45" t="s">
        <v>69</v>
      </c>
      <c r="E69" s="41" t="s">
        <v>52</v>
      </c>
      <c r="F69" s="40"/>
      <c r="G69" s="40"/>
      <c r="H69" s="40">
        <v>25.473533506934</v>
      </c>
      <c r="I69" s="40">
        <v>41.937468840137747</v>
      </c>
      <c r="J69" s="40">
        <v>37.360184389890001</v>
      </c>
      <c r="K69" s="40">
        <v>47.838308010815986</v>
      </c>
      <c r="L69" s="40">
        <v>27.274796303750012</v>
      </c>
      <c r="M69" s="47">
        <v>21.355576147630011</v>
      </c>
      <c r="N69" s="40">
        <v>15.884995274989999</v>
      </c>
      <c r="O69" s="40">
        <v>23.722573529512015</v>
      </c>
      <c r="P69" s="40">
        <v>23.765345652834004</v>
      </c>
      <c r="Q69" s="40">
        <v>262.139521758814</v>
      </c>
      <c r="R69" s="18">
        <f>SUM(Tabla1[[#This Row],[2015]:[&gt;2025]])</f>
        <v>526.75230341530778</v>
      </c>
    </row>
    <row r="70" spans="1:18" ht="40" customHeight="1" x14ac:dyDescent="1.1000000000000001">
      <c r="B70" s="20"/>
      <c r="C70" s="45" t="s">
        <v>40</v>
      </c>
      <c r="D70" s="45" t="s">
        <v>70</v>
      </c>
      <c r="E70" s="41" t="s">
        <v>71</v>
      </c>
      <c r="F70" s="40"/>
      <c r="G70" s="40"/>
      <c r="H70" s="40">
        <v>2.7845199039367814</v>
      </c>
      <c r="I70" s="40">
        <v>6.5165499221735992</v>
      </c>
      <c r="J70" s="40">
        <v>12.307304999757706</v>
      </c>
      <c r="K70" s="40">
        <v>0.30202212115259508</v>
      </c>
      <c r="L70" s="40"/>
      <c r="M70" s="40"/>
      <c r="N70" s="40"/>
      <c r="O70" s="40"/>
      <c r="P70" s="40"/>
      <c r="Q70" s="40">
        <v>0</v>
      </c>
      <c r="R70" s="18">
        <f>SUM(Tabla1[[#This Row],[2015]:[&gt;2025]])</f>
        <v>21.910396947020683</v>
      </c>
    </row>
    <row r="71" spans="1:18" ht="40" customHeight="1" x14ac:dyDescent="1.1000000000000001">
      <c r="C71" s="45" t="s">
        <v>40</v>
      </c>
      <c r="D71" s="45" t="s">
        <v>72</v>
      </c>
      <c r="E71" s="41" t="s">
        <v>204</v>
      </c>
      <c r="F71" s="40"/>
      <c r="G71" s="40"/>
      <c r="H71" s="40">
        <v>17.969512227100001</v>
      </c>
      <c r="I71" s="40">
        <v>17.631862281099998</v>
      </c>
      <c r="J71" s="40">
        <v>5.5308581000000014</v>
      </c>
      <c r="K71" s="40"/>
      <c r="L71" s="40"/>
      <c r="M71" s="40">
        <v>4.1021052998030028</v>
      </c>
      <c r="N71" s="40">
        <v>6.3912128400000068</v>
      </c>
      <c r="O71" s="40">
        <v>5.6457392000000048</v>
      </c>
      <c r="P71" s="40">
        <v>7.039407999999997E-2</v>
      </c>
      <c r="Q71" s="40">
        <v>0</v>
      </c>
      <c r="R71" s="18">
        <f>SUM(Tabla1[[#This Row],[2015]:[&gt;2025]])</f>
        <v>57.341684028003016</v>
      </c>
    </row>
    <row r="72" spans="1:18" ht="40" customHeight="1" x14ac:dyDescent="1.1000000000000001">
      <c r="C72" s="45" t="s">
        <v>40</v>
      </c>
      <c r="D72" s="45" t="s">
        <v>42</v>
      </c>
      <c r="E72" s="41" t="s">
        <v>43</v>
      </c>
      <c r="F72" s="40"/>
      <c r="G72" s="40"/>
      <c r="H72" s="40">
        <v>5.9939819999999981</v>
      </c>
      <c r="I72" s="40">
        <v>2.8775010000000014</v>
      </c>
      <c r="J72" s="40">
        <v>4.0544990000000007</v>
      </c>
      <c r="K72" s="40"/>
      <c r="L72" s="40"/>
      <c r="M72" s="40">
        <v>8.1131102721702675</v>
      </c>
      <c r="N72" s="40">
        <v>8.8712682926339532</v>
      </c>
      <c r="O72" s="40">
        <v>10.117102839934429</v>
      </c>
      <c r="P72" s="40">
        <v>0.37804794495776484</v>
      </c>
      <c r="Q72" s="40">
        <v>0</v>
      </c>
      <c r="R72" s="18">
        <f>SUM(Tabla1[[#This Row],[2015]:[&gt;2025]])</f>
        <v>40.405511349696418</v>
      </c>
    </row>
    <row r="73" spans="1:18" ht="40" customHeight="1" x14ac:dyDescent="1.1000000000000001">
      <c r="C73" s="45" t="s">
        <v>40</v>
      </c>
      <c r="D73" s="45" t="s">
        <v>44</v>
      </c>
      <c r="E73" s="41" t="s">
        <v>198</v>
      </c>
      <c r="F73" s="40"/>
      <c r="G73" s="40"/>
      <c r="H73" s="40">
        <v>8.5891808421392213</v>
      </c>
      <c r="I73" s="40">
        <v>26.454096908080196</v>
      </c>
      <c r="J73" s="40">
        <v>1.3183458300006996</v>
      </c>
      <c r="K73" s="40">
        <v>0.51553240000000033</v>
      </c>
      <c r="L73" s="40">
        <v>0.51553240000000033</v>
      </c>
      <c r="M73" s="40">
        <v>0.18240160000000011</v>
      </c>
      <c r="N73" s="40"/>
      <c r="O73" s="40"/>
      <c r="P73" s="40"/>
      <c r="Q73" s="40">
        <v>0</v>
      </c>
      <c r="R73" s="18">
        <f>SUM(Tabla1[[#This Row],[2015]:[&gt;2025]])</f>
        <v>37.575089980220113</v>
      </c>
    </row>
    <row r="74" spans="1:18" ht="40" customHeight="1" x14ac:dyDescent="1.1000000000000001">
      <c r="C74" s="45" t="s">
        <v>40</v>
      </c>
      <c r="D74" s="45" t="s">
        <v>45</v>
      </c>
      <c r="E74" s="41" t="s">
        <v>199</v>
      </c>
      <c r="F74" s="40"/>
      <c r="G74" s="40"/>
      <c r="H74" s="40">
        <v>6.420316480000003</v>
      </c>
      <c r="I74" s="40">
        <v>11.666615179289987</v>
      </c>
      <c r="J74" s="40">
        <v>7.7789568272082228</v>
      </c>
      <c r="K74" s="40">
        <v>0.85723335652459987</v>
      </c>
      <c r="L74" s="40"/>
      <c r="M74" s="40">
        <v>0.73653864489060006</v>
      </c>
      <c r="N74" s="40">
        <v>3.6432303416706007</v>
      </c>
      <c r="O74" s="40">
        <v>0.80313452044019995</v>
      </c>
      <c r="P74" s="40">
        <v>0.84615336092819982</v>
      </c>
      <c r="Q74" s="40">
        <v>19.746062982980849</v>
      </c>
      <c r="R74" s="18">
        <f>SUM(Tabla1[[#This Row],[2015]:[&gt;2025]])</f>
        <v>52.498241693933267</v>
      </c>
    </row>
    <row r="75" spans="1:18" ht="40" customHeight="1" x14ac:dyDescent="1.1000000000000001">
      <c r="A75" s="20"/>
      <c r="C75" s="45" t="s">
        <v>40</v>
      </c>
      <c r="D75" s="45" t="s">
        <v>46</v>
      </c>
      <c r="E75" s="41" t="s">
        <v>200</v>
      </c>
      <c r="F75" s="40"/>
      <c r="G75" s="40"/>
      <c r="H75" s="40">
        <v>10.266428908847871</v>
      </c>
      <c r="I75" s="40">
        <v>17.959486779808483</v>
      </c>
      <c r="J75" s="40">
        <v>5.3507576763713995</v>
      </c>
      <c r="K75" s="40"/>
      <c r="L75" s="40">
        <v>7.7716200000000004</v>
      </c>
      <c r="M75" s="40">
        <v>0.58550000000000002</v>
      </c>
      <c r="N75" s="40">
        <v>8.5125366100000015</v>
      </c>
      <c r="O75" s="40">
        <v>11.2332103</v>
      </c>
      <c r="P75" s="40">
        <v>1.8584999999999992</v>
      </c>
      <c r="Q75" s="40">
        <v>0</v>
      </c>
      <c r="R75" s="18">
        <f>SUM(Tabla1[[#This Row],[2015]:[&gt;2025]])</f>
        <v>63.538040275027747</v>
      </c>
    </row>
    <row r="76" spans="1:18" ht="40" customHeight="1" x14ac:dyDescent="1.1000000000000001">
      <c r="C76" s="45" t="s">
        <v>40</v>
      </c>
      <c r="D76" s="45" t="s">
        <v>47</v>
      </c>
      <c r="E76" s="41" t="s">
        <v>48</v>
      </c>
      <c r="F76" s="40"/>
      <c r="G76" s="40"/>
      <c r="H76" s="40">
        <v>5.0113556787860727</v>
      </c>
      <c r="I76" s="40">
        <v>2.8967225995880534</v>
      </c>
      <c r="J76" s="40">
        <v>0.59725553402424958</v>
      </c>
      <c r="K76" s="40"/>
      <c r="L76" s="40"/>
      <c r="M76" s="40"/>
      <c r="N76" s="40"/>
      <c r="O76" s="40"/>
      <c r="P76" s="40"/>
      <c r="Q76" s="40">
        <v>0</v>
      </c>
      <c r="R76" s="18">
        <f>SUM(Tabla1[[#This Row],[2015]:[&gt;2025]])</f>
        <v>8.5053338123983764</v>
      </c>
    </row>
    <row r="77" spans="1:18" ht="40" customHeight="1" x14ac:dyDescent="1.1000000000000001">
      <c r="B77" s="20"/>
      <c r="C77" s="45" t="s">
        <v>40</v>
      </c>
      <c r="D77" s="45" t="s">
        <v>49</v>
      </c>
      <c r="E77" s="41" t="s">
        <v>198</v>
      </c>
      <c r="F77" s="40"/>
      <c r="G77" s="40"/>
      <c r="H77" s="40">
        <v>6.920583181957066</v>
      </c>
      <c r="I77" s="40">
        <v>6.9904380061463316</v>
      </c>
      <c r="J77" s="40">
        <v>1.7124813786970783</v>
      </c>
      <c r="K77" s="40">
        <v>0.51553240000000033</v>
      </c>
      <c r="L77" s="40">
        <v>0.51553240000000033</v>
      </c>
      <c r="M77" s="40">
        <v>0.16820160000000001</v>
      </c>
      <c r="N77" s="40"/>
      <c r="O77" s="40"/>
      <c r="P77" s="40"/>
      <c r="Q77" s="40">
        <v>0</v>
      </c>
      <c r="R77" s="18">
        <f>SUM(Tabla1[[#This Row],[2015]:[&gt;2025]])</f>
        <v>16.822768966800478</v>
      </c>
    </row>
    <row r="78" spans="1:18" ht="40" customHeight="1" x14ac:dyDescent="1.1000000000000001">
      <c r="B78" s="20"/>
      <c r="C78" s="45" t="s">
        <v>40</v>
      </c>
      <c r="D78" s="45" t="s">
        <v>50</v>
      </c>
      <c r="E78" s="41" t="s">
        <v>187</v>
      </c>
      <c r="F78" s="40"/>
      <c r="G78" s="40"/>
      <c r="H78" s="40">
        <v>16.042269234187295</v>
      </c>
      <c r="I78" s="40"/>
      <c r="J78" s="40"/>
      <c r="K78" s="40"/>
      <c r="L78" s="40"/>
      <c r="M78" s="40"/>
      <c r="N78" s="40"/>
      <c r="O78" s="40"/>
      <c r="P78" s="40"/>
      <c r="Q78" s="40">
        <v>0</v>
      </c>
      <c r="R78" s="18">
        <f>SUM(Tabla1[[#This Row],[2015]:[&gt;2025]])</f>
        <v>16.042269234187295</v>
      </c>
    </row>
    <row r="79" spans="1:18" ht="40" customHeight="1" x14ac:dyDescent="1.1000000000000001">
      <c r="B79" s="20"/>
      <c r="C79" s="45" t="s">
        <v>40</v>
      </c>
      <c r="D79" s="45" t="s">
        <v>51</v>
      </c>
      <c r="E79" s="41" t="s">
        <v>52</v>
      </c>
      <c r="F79" s="40"/>
      <c r="G79" s="40"/>
      <c r="H79" s="40">
        <v>14.066241077112178</v>
      </c>
      <c r="I79" s="40">
        <v>13.472161469946593</v>
      </c>
      <c r="J79" s="40">
        <v>4.6907708964359998</v>
      </c>
      <c r="K79" s="40"/>
      <c r="L79" s="40"/>
      <c r="M79" s="47"/>
      <c r="N79" s="40"/>
      <c r="O79" s="40">
        <v>0.94581700000000013</v>
      </c>
      <c r="P79" s="40"/>
      <c r="Q79" s="40">
        <v>0</v>
      </c>
      <c r="R79" s="18">
        <f>SUM(Tabla1[[#This Row],[2015]:[&gt;2025]])</f>
        <v>33.174990443494771</v>
      </c>
    </row>
    <row r="80" spans="1:18" ht="40" customHeight="1" x14ac:dyDescent="1.1000000000000001">
      <c r="B80" s="20"/>
      <c r="C80" s="45" t="s">
        <v>40</v>
      </c>
      <c r="D80" s="45" t="s">
        <v>53</v>
      </c>
      <c r="E80" s="41" t="s">
        <v>55</v>
      </c>
      <c r="F80" s="40"/>
      <c r="G80" s="40"/>
      <c r="H80" s="40">
        <v>3.6887799999999964</v>
      </c>
      <c r="I80" s="40">
        <v>2.6071700000000018</v>
      </c>
      <c r="J80" s="40">
        <v>3.0621106772604998</v>
      </c>
      <c r="K80" s="40">
        <v>1.8110920153469998</v>
      </c>
      <c r="L80" s="40">
        <v>3.4459241388825017</v>
      </c>
      <c r="M80" s="40">
        <v>3.4281419307840002</v>
      </c>
      <c r="N80" s="40">
        <v>1.5793540900504</v>
      </c>
      <c r="O80" s="40">
        <v>3.3781657321069991</v>
      </c>
      <c r="P80" s="40">
        <v>3.3155183552345009</v>
      </c>
      <c r="Q80" s="40">
        <v>14.126255090281299</v>
      </c>
      <c r="R80" s="18">
        <f>SUM(Tabla1[[#This Row],[2015]:[&gt;2025]])</f>
        <v>40.442512029947203</v>
      </c>
    </row>
    <row r="81" spans="2:18" ht="40" customHeight="1" x14ac:dyDescent="1.1000000000000001">
      <c r="B81" s="21"/>
      <c r="C81" s="45" t="s">
        <v>40</v>
      </c>
      <c r="D81" s="45" t="s">
        <v>56</v>
      </c>
      <c r="E81" s="41" t="s">
        <v>57</v>
      </c>
      <c r="F81" s="40"/>
      <c r="G81" s="40"/>
      <c r="H81" s="40">
        <v>13.07843836570868</v>
      </c>
      <c r="I81" s="40">
        <v>13.696198162856996</v>
      </c>
      <c r="J81" s="40">
        <v>37.797364925705438</v>
      </c>
      <c r="K81" s="40">
        <v>54.925449999999913</v>
      </c>
      <c r="L81" s="40">
        <v>26.485099999999974</v>
      </c>
      <c r="M81" s="40">
        <v>4.4115999999999946</v>
      </c>
      <c r="N81" s="40">
        <v>4.3787999999999911</v>
      </c>
      <c r="O81" s="40">
        <v>1.6823787651629998</v>
      </c>
      <c r="P81" s="40">
        <v>6.4942353747300015</v>
      </c>
      <c r="Q81" s="40">
        <v>21.039287747083293</v>
      </c>
      <c r="R81" s="18">
        <f>SUM(Tabla1[[#This Row],[2015]:[&gt;2025]])</f>
        <v>183.98885334124731</v>
      </c>
    </row>
    <row r="82" spans="2:18" ht="40" customHeight="1" x14ac:dyDescent="1.1000000000000001">
      <c r="B82" s="21"/>
      <c r="C82" s="45" t="s">
        <v>40</v>
      </c>
      <c r="D82" s="45" t="s">
        <v>58</v>
      </c>
      <c r="E82" s="41" t="s">
        <v>55</v>
      </c>
      <c r="F82" s="40"/>
      <c r="G82" s="40"/>
      <c r="H82" s="40">
        <v>2.1162955699999992</v>
      </c>
      <c r="I82" s="40">
        <v>1.6030008752999978</v>
      </c>
      <c r="J82" s="40">
        <v>2.0313895209379993</v>
      </c>
      <c r="K82" s="40">
        <v>1.6437891574627999</v>
      </c>
      <c r="L82" s="40">
        <v>4.1675042134904974</v>
      </c>
      <c r="M82" s="40">
        <v>1.6637181940684993</v>
      </c>
      <c r="N82" s="40">
        <v>4.049740743535498</v>
      </c>
      <c r="O82" s="40">
        <v>1.7817494553464996</v>
      </c>
      <c r="P82" s="40">
        <v>4.0012848388644979</v>
      </c>
      <c r="Q82" s="40">
        <v>26.820476370424203</v>
      </c>
      <c r="R82" s="18">
        <f>SUM(Tabla1[[#This Row],[2015]:[&gt;2025]])</f>
        <v>49.878948939430494</v>
      </c>
    </row>
    <row r="83" spans="2:18" ht="40" customHeight="1" x14ac:dyDescent="1.1000000000000001">
      <c r="B83" s="21"/>
      <c r="C83" s="45" t="s">
        <v>40</v>
      </c>
      <c r="D83" s="45" t="s">
        <v>59</v>
      </c>
      <c r="E83" s="41" t="s">
        <v>60</v>
      </c>
      <c r="F83" s="40"/>
      <c r="G83" s="40"/>
      <c r="H83" s="40">
        <v>16.966159561400005</v>
      </c>
      <c r="I83" s="40">
        <v>22.61117570880003</v>
      </c>
      <c r="J83" s="40">
        <v>3.8503690099999974</v>
      </c>
      <c r="K83" s="40"/>
      <c r="L83" s="40"/>
      <c r="M83" s="40"/>
      <c r="N83" s="40"/>
      <c r="O83" s="40"/>
      <c r="P83" s="40"/>
      <c r="Q83" s="40">
        <v>0</v>
      </c>
      <c r="R83" s="18">
        <f>SUM(Tabla1[[#This Row],[2015]:[&gt;2025]])</f>
        <v>43.427704280200032</v>
      </c>
    </row>
    <row r="84" spans="2:18" ht="40" customHeight="1" x14ac:dyDescent="1.1000000000000001">
      <c r="B84" s="21"/>
      <c r="C84" s="45" t="s">
        <v>40</v>
      </c>
      <c r="D84" s="45" t="s">
        <v>61</v>
      </c>
      <c r="E84" s="41" t="s">
        <v>201</v>
      </c>
      <c r="F84" s="40"/>
      <c r="G84" s="40"/>
      <c r="H84" s="40">
        <v>16.688498510499937</v>
      </c>
      <c r="I84" s="40">
        <v>31.549458688321181</v>
      </c>
      <c r="J84" s="40">
        <v>13.247925838333009</v>
      </c>
      <c r="K84" s="40"/>
      <c r="L84" s="40"/>
      <c r="M84" s="40">
        <v>3.5133869999999989</v>
      </c>
      <c r="N84" s="40">
        <v>0.60240059999999984</v>
      </c>
      <c r="O84" s="40">
        <v>4.8074877999999988</v>
      </c>
      <c r="P84" s="40"/>
      <c r="Q84" s="40">
        <v>0</v>
      </c>
      <c r="R84" s="18">
        <f>SUM(Tabla1[[#This Row],[2015]:[&gt;2025]])</f>
        <v>70.409158437154133</v>
      </c>
    </row>
    <row r="85" spans="2:18" ht="40" customHeight="1" x14ac:dyDescent="1.1000000000000001">
      <c r="C85" s="45" t="s">
        <v>40</v>
      </c>
      <c r="D85" s="45" t="s">
        <v>62</v>
      </c>
      <c r="E85" s="41" t="s">
        <v>63</v>
      </c>
      <c r="F85" s="40"/>
      <c r="G85" s="40"/>
      <c r="H85" s="40">
        <v>10.162942540805982</v>
      </c>
      <c r="I85" s="40">
        <v>7.5529627503299963</v>
      </c>
      <c r="J85" s="40">
        <v>3.8506429200099994</v>
      </c>
      <c r="K85" s="47"/>
      <c r="L85" s="40"/>
      <c r="M85" s="40">
        <v>2.691468999999997</v>
      </c>
      <c r="N85" s="40">
        <v>3.2438218750059984</v>
      </c>
      <c r="O85" s="40">
        <v>11.863005862631963</v>
      </c>
      <c r="P85" s="40">
        <v>0.80771702703489978</v>
      </c>
      <c r="Q85" s="40">
        <v>0</v>
      </c>
      <c r="R85" s="18">
        <f>SUM(Tabla1[[#This Row],[2015]:[&gt;2025]])</f>
        <v>40.172561975818837</v>
      </c>
    </row>
    <row r="86" spans="2:18" ht="40" customHeight="1" x14ac:dyDescent="1.1000000000000001">
      <c r="C86" s="45" t="s">
        <v>40</v>
      </c>
      <c r="D86" s="45" t="s">
        <v>64</v>
      </c>
      <c r="E86" s="41" t="s">
        <v>198</v>
      </c>
      <c r="F86" s="40"/>
      <c r="G86" s="40"/>
      <c r="H86" s="40">
        <v>6.9632591244259237</v>
      </c>
      <c r="I86" s="40">
        <v>8.1164446107826524</v>
      </c>
      <c r="J86" s="40">
        <v>2.4982922780358834</v>
      </c>
      <c r="K86" s="40">
        <v>1.2595323999999974</v>
      </c>
      <c r="L86" s="40">
        <v>1.2595323999999974</v>
      </c>
      <c r="M86" s="40">
        <v>0.41620160000000028</v>
      </c>
      <c r="N86" s="40"/>
      <c r="O86" s="40"/>
      <c r="P86" s="40"/>
      <c r="Q86" s="40">
        <v>0</v>
      </c>
      <c r="R86" s="18">
        <f>SUM(Tabla1[[#This Row],[2015]:[&gt;2025]])</f>
        <v>20.513262413244455</v>
      </c>
    </row>
    <row r="87" spans="2:18" ht="40" customHeight="1" x14ac:dyDescent="1.1000000000000001">
      <c r="C87" s="45" t="s">
        <v>73</v>
      </c>
      <c r="D87" s="45" t="s">
        <v>74</v>
      </c>
      <c r="E87" s="41" t="s">
        <v>188</v>
      </c>
      <c r="F87" s="40"/>
      <c r="G87" s="40"/>
      <c r="H87" s="40">
        <v>11.879999999999997</v>
      </c>
      <c r="I87" s="40">
        <v>23.620999999999999</v>
      </c>
      <c r="J87" s="40">
        <v>92.615000000000009</v>
      </c>
      <c r="K87" s="40">
        <v>130.49999999999997</v>
      </c>
      <c r="L87" s="40">
        <v>136.92599999999999</v>
      </c>
      <c r="M87" s="40">
        <v>52.569968999999979</v>
      </c>
      <c r="N87" s="40"/>
      <c r="O87" s="40"/>
      <c r="P87" s="40"/>
      <c r="Q87" s="40">
        <v>0</v>
      </c>
      <c r="R87" s="18">
        <f>SUM(Tabla1[[#This Row],[2015]:[&gt;2025]])</f>
        <v>448.11196899999993</v>
      </c>
    </row>
    <row r="88" spans="2:18" ht="40" customHeight="1" x14ac:dyDescent="1.1000000000000001">
      <c r="B88" s="20"/>
      <c r="C88" s="45" t="s">
        <v>73</v>
      </c>
      <c r="D88" s="45" t="s">
        <v>76</v>
      </c>
      <c r="E88" s="41" t="s">
        <v>92</v>
      </c>
      <c r="F88" s="40"/>
      <c r="G88" s="40"/>
      <c r="H88" s="40">
        <v>22.727820999999999</v>
      </c>
      <c r="I88" s="40">
        <v>110.48395000000004</v>
      </c>
      <c r="J88" s="40">
        <v>10.4</v>
      </c>
      <c r="K88" s="40">
        <v>9</v>
      </c>
      <c r="L88" s="40">
        <v>9</v>
      </c>
      <c r="M88" s="40"/>
      <c r="N88" s="40"/>
      <c r="O88" s="40"/>
      <c r="P88" s="40"/>
      <c r="Q88" s="40">
        <v>0</v>
      </c>
      <c r="R88" s="18">
        <f>SUM(Tabla1[[#This Row],[2015]:[&gt;2025]])</f>
        <v>161.61177100000003</v>
      </c>
    </row>
    <row r="89" spans="2:18" ht="40" customHeight="1" x14ac:dyDescent="1.1000000000000001">
      <c r="B89" s="20"/>
      <c r="C89" s="45" t="s">
        <v>73</v>
      </c>
      <c r="D89" s="45" t="s">
        <v>77</v>
      </c>
      <c r="E89" s="41" t="s">
        <v>78</v>
      </c>
      <c r="F89" s="40"/>
      <c r="G89" s="40"/>
      <c r="H89" s="40">
        <v>8.24</v>
      </c>
      <c r="I89" s="40">
        <v>9.0000000000000018</v>
      </c>
      <c r="J89" s="40">
        <v>6.7999999999999989</v>
      </c>
      <c r="K89" s="40">
        <v>6.4999999999999991</v>
      </c>
      <c r="L89" s="40">
        <v>6.5</v>
      </c>
      <c r="M89" s="40"/>
      <c r="N89" s="40"/>
      <c r="O89" s="40"/>
      <c r="P89" s="40"/>
      <c r="Q89" s="40">
        <v>0</v>
      </c>
      <c r="R89" s="18">
        <f>SUM(Tabla1[[#This Row],[2015]:[&gt;2025]])</f>
        <v>37.04</v>
      </c>
    </row>
    <row r="90" spans="2:18" ht="40" customHeight="1" x14ac:dyDescent="1.1000000000000001">
      <c r="B90" s="20"/>
      <c r="C90" s="45" t="s">
        <v>73</v>
      </c>
      <c r="D90" s="45" t="s">
        <v>80</v>
      </c>
      <c r="E90" s="41" t="s">
        <v>188</v>
      </c>
      <c r="F90" s="40"/>
      <c r="G90" s="40"/>
      <c r="H90" s="40">
        <v>11.729999999999999</v>
      </c>
      <c r="I90" s="40">
        <v>26.045000000000002</v>
      </c>
      <c r="J90" s="40">
        <v>120.88949999999998</v>
      </c>
      <c r="K90" s="40">
        <v>6.4849999999999994</v>
      </c>
      <c r="L90" s="40">
        <v>6.085</v>
      </c>
      <c r="M90" s="40">
        <v>1.04</v>
      </c>
      <c r="N90" s="40"/>
      <c r="O90" s="40"/>
      <c r="P90" s="40"/>
      <c r="Q90" s="40">
        <v>0</v>
      </c>
      <c r="R90" s="18">
        <f>SUM(Tabla1[[#This Row],[2015]:[&gt;2025]])</f>
        <v>172.27449999999999</v>
      </c>
    </row>
    <row r="91" spans="2:18" ht="40" customHeight="1" x14ac:dyDescent="1.1000000000000001">
      <c r="B91" s="20"/>
      <c r="C91" s="45" t="s">
        <v>73</v>
      </c>
      <c r="D91" s="45" t="s">
        <v>75</v>
      </c>
      <c r="E91" s="41" t="s">
        <v>189</v>
      </c>
      <c r="F91" s="40"/>
      <c r="G91" s="40"/>
      <c r="H91" s="40">
        <v>6.7779607667600006</v>
      </c>
      <c r="I91" s="40">
        <v>8.7735979996199998</v>
      </c>
      <c r="J91" s="40">
        <v>24.3955172414</v>
      </c>
      <c r="K91" s="40">
        <v>153.67301724140003</v>
      </c>
      <c r="L91" s="40">
        <v>5.7817672413999999</v>
      </c>
      <c r="M91" s="40"/>
      <c r="N91" s="40"/>
      <c r="O91" s="40"/>
      <c r="P91" s="40"/>
      <c r="Q91" s="40">
        <v>0</v>
      </c>
      <c r="R91" s="18">
        <f>SUM(Tabla1[[#This Row],[2015]:[&gt;2025]])</f>
        <v>199.40186049058002</v>
      </c>
    </row>
    <row r="92" spans="2:18" ht="40" customHeight="1" x14ac:dyDescent="1.1000000000000001">
      <c r="B92" s="20"/>
      <c r="C92" s="45" t="s">
        <v>73</v>
      </c>
      <c r="D92" s="45" t="s">
        <v>79</v>
      </c>
      <c r="E92" s="41" t="s">
        <v>184</v>
      </c>
      <c r="F92" s="40"/>
      <c r="G92" s="40"/>
      <c r="H92" s="40">
        <v>7.57</v>
      </c>
      <c r="I92" s="40">
        <v>8.0440000000000023</v>
      </c>
      <c r="J92" s="40">
        <v>138.72800000000001</v>
      </c>
      <c r="K92" s="40">
        <v>11.329440000000005</v>
      </c>
      <c r="L92" s="40">
        <v>95.000000999999997</v>
      </c>
      <c r="M92" s="40">
        <v>0.60000000000000009</v>
      </c>
      <c r="N92" s="40"/>
      <c r="O92" s="40"/>
      <c r="P92" s="40"/>
      <c r="Q92" s="40">
        <v>0</v>
      </c>
      <c r="R92" s="18">
        <f>SUM(Tabla1[[#This Row],[2015]:[&gt;2025]])</f>
        <v>261.27144100000004</v>
      </c>
    </row>
    <row r="93" spans="2:18" ht="40" customHeight="1" x14ac:dyDescent="1.1000000000000001">
      <c r="B93" s="20"/>
      <c r="C93" s="45" t="s">
        <v>73</v>
      </c>
      <c r="D93" s="45" t="s">
        <v>81</v>
      </c>
      <c r="E93" s="41" t="s">
        <v>190</v>
      </c>
      <c r="F93" s="40"/>
      <c r="G93" s="40"/>
      <c r="H93" s="40">
        <v>13.736188</v>
      </c>
      <c r="I93" s="40">
        <v>28.381499999999996</v>
      </c>
      <c r="J93" s="40">
        <v>85.655999999999949</v>
      </c>
      <c r="K93" s="40">
        <v>7.69</v>
      </c>
      <c r="L93" s="40">
        <v>7.5299999999999994</v>
      </c>
      <c r="M93" s="40">
        <v>39.381890999989999</v>
      </c>
      <c r="N93" s="40">
        <v>52.169857000009991</v>
      </c>
      <c r="O93" s="40">
        <v>7.1175000000000006</v>
      </c>
      <c r="P93" s="40">
        <v>8.4070894799900007</v>
      </c>
      <c r="Q93" s="40">
        <v>7.9360907600000008</v>
      </c>
      <c r="R93" s="18">
        <f>SUM(Tabla1[[#This Row],[2015]:[&gt;2025]])</f>
        <v>258.00611623998992</v>
      </c>
    </row>
    <row r="94" spans="2:18" ht="40" customHeight="1" x14ac:dyDescent="1.1000000000000001">
      <c r="B94" s="20"/>
      <c r="C94" s="45" t="s">
        <v>73</v>
      </c>
      <c r="D94" s="45" t="s">
        <v>82</v>
      </c>
      <c r="E94" s="41" t="s">
        <v>83</v>
      </c>
      <c r="F94" s="40"/>
      <c r="G94" s="40"/>
      <c r="H94" s="40">
        <v>10.781000000000001</v>
      </c>
      <c r="I94" s="40">
        <v>12.554</v>
      </c>
      <c r="J94" s="40">
        <v>61.164999999999978</v>
      </c>
      <c r="K94" s="40">
        <v>15.879999999999997</v>
      </c>
      <c r="L94" s="40">
        <v>7.77</v>
      </c>
      <c r="M94" s="40">
        <v>77.787000000000006</v>
      </c>
      <c r="N94" s="40">
        <v>7.1320000000000014</v>
      </c>
      <c r="O94" s="40">
        <v>6.402000000000001</v>
      </c>
      <c r="P94" s="40">
        <v>3.14</v>
      </c>
      <c r="Q94" s="40">
        <v>0</v>
      </c>
      <c r="R94" s="18">
        <f>SUM(Tabla1[[#This Row],[2015]:[&gt;2025]])</f>
        <v>202.61099999999993</v>
      </c>
    </row>
    <row r="95" spans="2:18" ht="40" customHeight="1" x14ac:dyDescent="1.1000000000000001">
      <c r="B95" s="20"/>
      <c r="C95" s="45" t="s">
        <v>84</v>
      </c>
      <c r="D95" s="45" t="s">
        <v>85</v>
      </c>
      <c r="E95" s="41" t="s">
        <v>86</v>
      </c>
      <c r="F95" s="40"/>
      <c r="G95" s="40"/>
      <c r="H95" s="40">
        <v>1.0831999999999999</v>
      </c>
      <c r="I95" s="40">
        <v>7.2991000000000001</v>
      </c>
      <c r="J95" s="40">
        <v>12.45852</v>
      </c>
      <c r="K95" s="40">
        <v>68.706000000000003</v>
      </c>
      <c r="L95" s="40">
        <v>5.9661935000000001</v>
      </c>
      <c r="M95" s="40">
        <v>4.8209266</v>
      </c>
      <c r="N95" s="40"/>
      <c r="O95" s="40"/>
      <c r="P95" s="40"/>
      <c r="Q95" s="40">
        <v>0</v>
      </c>
      <c r="R95" s="18">
        <f>SUM(Tabla1[[#This Row],[2015]:[&gt;2025]])</f>
        <v>100.33394010000001</v>
      </c>
    </row>
    <row r="96" spans="2:18" ht="40" customHeight="1" x14ac:dyDescent="1.1000000000000001">
      <c r="B96" s="20"/>
      <c r="C96" s="45" t="s">
        <v>84</v>
      </c>
      <c r="D96" s="45" t="s">
        <v>87</v>
      </c>
      <c r="E96" s="41" t="s">
        <v>127</v>
      </c>
      <c r="F96" s="40"/>
      <c r="G96" s="40"/>
      <c r="H96" s="40">
        <v>3.6365879300000024</v>
      </c>
      <c r="I96" s="40">
        <v>10.909763789999994</v>
      </c>
      <c r="J96" s="40">
        <v>70.007625000240978</v>
      </c>
      <c r="K96" s="40">
        <v>48.091999998415893</v>
      </c>
      <c r="L96" s="40">
        <v>3.6079999996307999</v>
      </c>
      <c r="M96" s="40">
        <v>48.084067008480012</v>
      </c>
      <c r="N96" s="40">
        <v>3.7023600000000001</v>
      </c>
      <c r="O96" s="40">
        <v>10.350642999690002</v>
      </c>
      <c r="P96" s="40">
        <v>37.564282999370008</v>
      </c>
      <c r="Q96" s="40">
        <v>0</v>
      </c>
      <c r="R96" s="18">
        <f>SUM(Tabla1[[#This Row],[2015]:[&gt;2025]])</f>
        <v>235.95532972582771</v>
      </c>
    </row>
    <row r="97" spans="2:18" ht="40" customHeight="1" x14ac:dyDescent="1.1000000000000001">
      <c r="B97" s="20"/>
      <c r="C97" s="45" t="s">
        <v>84</v>
      </c>
      <c r="D97" s="45" t="s">
        <v>88</v>
      </c>
      <c r="E97" s="41" t="s">
        <v>89</v>
      </c>
      <c r="F97" s="40"/>
      <c r="G97" s="40"/>
      <c r="H97" s="40">
        <v>0.71238269880000016</v>
      </c>
      <c r="I97" s="40">
        <v>6.4465825946820026</v>
      </c>
      <c r="J97" s="40">
        <v>2.6519135012600001</v>
      </c>
      <c r="K97" s="40">
        <v>3.0763910764600002</v>
      </c>
      <c r="L97" s="40">
        <v>2.4060949644600003</v>
      </c>
      <c r="M97" s="40">
        <v>33.740255379900006</v>
      </c>
      <c r="N97" s="40">
        <v>52.815845291849996</v>
      </c>
      <c r="O97" s="40">
        <v>0.88752333333000011</v>
      </c>
      <c r="P97" s="40"/>
      <c r="Q97" s="40">
        <v>0</v>
      </c>
      <c r="R97" s="18">
        <f>SUM(Tabla1[[#This Row],[2015]:[&gt;2025]])</f>
        <v>102.736988840742</v>
      </c>
    </row>
    <row r="98" spans="2:18" ht="40" customHeight="1" x14ac:dyDescent="1.1000000000000001">
      <c r="C98" s="45" t="s">
        <v>84</v>
      </c>
      <c r="D98" s="45" t="s">
        <v>90</v>
      </c>
      <c r="E98" s="41" t="s">
        <v>86</v>
      </c>
      <c r="F98" s="40"/>
      <c r="G98" s="40"/>
      <c r="H98" s="40">
        <v>2.3845465800000003</v>
      </c>
      <c r="I98" s="40">
        <v>37.093368664000003</v>
      </c>
      <c r="J98" s="40">
        <v>117.86005313679999</v>
      </c>
      <c r="K98" s="40">
        <v>7.8064999999999998</v>
      </c>
      <c r="L98" s="40">
        <v>5.0095000000000001</v>
      </c>
      <c r="M98" s="40">
        <v>4.1018749999999997</v>
      </c>
      <c r="N98" s="40">
        <v>10.637672271719001</v>
      </c>
      <c r="O98" s="40">
        <v>43.85588365311397</v>
      </c>
      <c r="P98" s="40"/>
      <c r="Q98" s="40">
        <v>0</v>
      </c>
      <c r="R98" s="18">
        <f>SUM(Tabla1[[#This Row],[2015]:[&gt;2025]])</f>
        <v>228.74939930563298</v>
      </c>
    </row>
    <row r="99" spans="2:18" ht="40" customHeight="1" x14ac:dyDescent="1.1000000000000001">
      <c r="C99" s="45" t="s">
        <v>84</v>
      </c>
      <c r="D99" s="45" t="s">
        <v>91</v>
      </c>
      <c r="E99" s="41" t="s">
        <v>212</v>
      </c>
      <c r="F99" s="40"/>
      <c r="G99" s="40"/>
      <c r="H99" s="40">
        <v>3.7297383450000017</v>
      </c>
      <c r="I99" s="40">
        <v>11.689215034999989</v>
      </c>
      <c r="J99" s="40">
        <v>51.261999999914494</v>
      </c>
      <c r="K99" s="40">
        <v>34.573120400939992</v>
      </c>
      <c r="L99" s="40">
        <v>41.963109445751009</v>
      </c>
      <c r="M99" s="40">
        <v>2.5556700000000001</v>
      </c>
      <c r="N99" s="40">
        <v>7.4926755188000023</v>
      </c>
      <c r="O99" s="40">
        <v>48.106445650099992</v>
      </c>
      <c r="P99" s="40"/>
      <c r="Q99" s="40">
        <v>0</v>
      </c>
      <c r="R99" s="18">
        <f>SUM(Tabla1[[#This Row],[2015]:[&gt;2025]])</f>
        <v>201.37197439550548</v>
      </c>
    </row>
    <row r="100" spans="2:18" ht="40" customHeight="1" x14ac:dyDescent="1.1000000000000001">
      <c r="C100" s="45" t="s">
        <v>84</v>
      </c>
      <c r="D100" s="45" t="s">
        <v>93</v>
      </c>
      <c r="E100" s="41" t="s">
        <v>26</v>
      </c>
      <c r="F100" s="40"/>
      <c r="G100" s="40"/>
      <c r="H100" s="40">
        <v>3.5691829336899996</v>
      </c>
      <c r="I100" s="40">
        <v>4.3875619995499981</v>
      </c>
      <c r="J100" s="40">
        <v>4.1939079498999998</v>
      </c>
      <c r="K100" s="40">
        <v>4.1908055757999998</v>
      </c>
      <c r="L100" s="40">
        <v>4.0250883713699999</v>
      </c>
      <c r="M100" s="40">
        <v>2.9910028258099999</v>
      </c>
      <c r="N100" s="40"/>
      <c r="O100" s="40"/>
      <c r="P100" s="40"/>
      <c r="Q100" s="40">
        <v>0</v>
      </c>
      <c r="R100" s="18">
        <f>SUM(Tabla1[[#This Row],[2015]:[&gt;2025]])</f>
        <v>23.357549656119996</v>
      </c>
    </row>
    <row r="101" spans="2:18" ht="40" customHeight="1" x14ac:dyDescent="1.1000000000000001">
      <c r="C101" s="45" t="s">
        <v>84</v>
      </c>
      <c r="D101" s="45" t="s">
        <v>94</v>
      </c>
      <c r="E101" s="41" t="s">
        <v>190</v>
      </c>
      <c r="F101" s="40"/>
      <c r="G101" s="40"/>
      <c r="H101" s="40"/>
      <c r="I101" s="40">
        <v>8.037955896699998</v>
      </c>
      <c r="J101" s="40">
        <v>17.707562253530003</v>
      </c>
      <c r="K101" s="40">
        <v>71.058295587229992</v>
      </c>
      <c r="L101" s="40">
        <v>11.076289644169997</v>
      </c>
      <c r="M101" s="40"/>
      <c r="N101" s="40">
        <v>37.401794592000009</v>
      </c>
      <c r="O101" s="40">
        <v>43.370476139999987</v>
      </c>
      <c r="P101" s="40">
        <v>1.1052849700000003</v>
      </c>
      <c r="Q101" s="40">
        <v>0</v>
      </c>
      <c r="R101" s="18">
        <f>SUM(Tabla1[[#This Row],[2015]:[&gt;2025]])</f>
        <v>189.75765908363002</v>
      </c>
    </row>
    <row r="102" spans="2:18" ht="40" customHeight="1" x14ac:dyDescent="1.1000000000000001">
      <c r="C102" s="45" t="s">
        <v>84</v>
      </c>
      <c r="D102" s="45" t="s">
        <v>95</v>
      </c>
      <c r="E102" s="41" t="s">
        <v>86</v>
      </c>
      <c r="F102" s="40"/>
      <c r="G102" s="40"/>
      <c r="H102" s="40">
        <v>1.8754093680000004</v>
      </c>
      <c r="I102" s="40">
        <v>5.6262281040000026</v>
      </c>
      <c r="J102" s="40">
        <v>4.6600000003181208</v>
      </c>
      <c r="K102" s="40">
        <v>3.1380696721932408</v>
      </c>
      <c r="L102" s="40">
        <v>1.4206158903921302</v>
      </c>
      <c r="M102" s="40">
        <v>5.3216539989995981</v>
      </c>
      <c r="N102" s="40">
        <v>8.7366898999999982</v>
      </c>
      <c r="O102" s="40">
        <v>68.354189999999988</v>
      </c>
      <c r="P102" s="40"/>
      <c r="Q102" s="40">
        <v>0</v>
      </c>
      <c r="R102" s="18">
        <f>SUM(Tabla1[[#This Row],[2015]:[&gt;2025]])</f>
        <v>99.132856933903071</v>
      </c>
    </row>
    <row r="103" spans="2:18" ht="40" customHeight="1" x14ac:dyDescent="1.1000000000000001">
      <c r="C103" s="45" t="s">
        <v>84</v>
      </c>
      <c r="D103" s="45" t="s">
        <v>96</v>
      </c>
      <c r="E103" s="41" t="s">
        <v>26</v>
      </c>
      <c r="F103" s="40"/>
      <c r="G103" s="40"/>
      <c r="H103" s="40">
        <v>1.1012799999999998</v>
      </c>
      <c r="I103" s="40">
        <v>10.141199999999998</v>
      </c>
      <c r="J103" s="40">
        <v>16.663883038999998</v>
      </c>
      <c r="K103" s="40">
        <v>7.653999999999999</v>
      </c>
      <c r="L103" s="40">
        <v>6.8440000000000012</v>
      </c>
      <c r="M103" s="40">
        <v>5.1780000000000008</v>
      </c>
      <c r="N103" s="40">
        <v>27.726773262599998</v>
      </c>
      <c r="O103" s="40">
        <v>91.044188530999975</v>
      </c>
      <c r="P103" s="40">
        <v>2.6071619113999995</v>
      </c>
      <c r="Q103" s="40">
        <v>0</v>
      </c>
      <c r="R103" s="18">
        <f>SUM(Tabla1[[#This Row],[2015]:[&gt;2025]])</f>
        <v>168.96048674399998</v>
      </c>
    </row>
    <row r="104" spans="2:18" ht="40" customHeight="1" x14ac:dyDescent="1.1000000000000001">
      <c r="C104" s="45" t="s">
        <v>84</v>
      </c>
      <c r="D104" s="45" t="s">
        <v>97</v>
      </c>
      <c r="E104" s="41" t="s">
        <v>86</v>
      </c>
      <c r="F104" s="40"/>
      <c r="G104" s="40"/>
      <c r="H104" s="40">
        <v>0.75901539750000002</v>
      </c>
      <c r="I104" s="40">
        <v>3.2648022409219988</v>
      </c>
      <c r="J104" s="40">
        <v>4.6242683907600002</v>
      </c>
      <c r="K104" s="40">
        <v>4.3499696026399999</v>
      </c>
      <c r="L104" s="40">
        <v>24.442811137729997</v>
      </c>
      <c r="M104" s="40">
        <v>1.8802956856069999</v>
      </c>
      <c r="N104" s="40">
        <v>13.067115690000001</v>
      </c>
      <c r="O104" s="40">
        <v>43.598735790000006</v>
      </c>
      <c r="P104" s="40">
        <v>9.9548858099999986</v>
      </c>
      <c r="Q104" s="40">
        <v>0</v>
      </c>
      <c r="R104" s="18">
        <f>SUM(Tabla1[[#This Row],[2015]:[&gt;2025]])</f>
        <v>105.94189974515901</v>
      </c>
    </row>
    <row r="105" spans="2:18" ht="40" customHeight="1" x14ac:dyDescent="1.1000000000000001">
      <c r="C105" s="45" t="s">
        <v>99</v>
      </c>
      <c r="D105" s="45" t="s">
        <v>100</v>
      </c>
      <c r="E105" s="41" t="s">
        <v>185</v>
      </c>
      <c r="F105" s="40"/>
      <c r="G105" s="40"/>
      <c r="H105" s="40"/>
      <c r="I105" s="40">
        <v>2.1100723133319996</v>
      </c>
      <c r="J105" s="40">
        <v>21.181883783221949</v>
      </c>
      <c r="K105" s="40">
        <v>16.263643003334</v>
      </c>
      <c r="L105" s="40">
        <v>0.96903031465499967</v>
      </c>
      <c r="M105" s="40">
        <v>11.789719347145002</v>
      </c>
      <c r="N105" s="40">
        <v>14.243005100187005</v>
      </c>
      <c r="O105" s="40">
        <v>0.1596093710233</v>
      </c>
      <c r="P105" s="40">
        <v>0.58514413932559994</v>
      </c>
      <c r="Q105" s="40">
        <v>15.223030129444098</v>
      </c>
      <c r="R105" s="18">
        <f>SUM(Tabla1[[#This Row],[2015]:[&gt;2025]])</f>
        <v>82.525137501667956</v>
      </c>
    </row>
    <row r="106" spans="2:18" ht="40" customHeight="1" x14ac:dyDescent="1.1000000000000001">
      <c r="C106" s="45" t="s">
        <v>99</v>
      </c>
      <c r="D106" s="45" t="s">
        <v>102</v>
      </c>
      <c r="E106" s="41" t="s">
        <v>205</v>
      </c>
      <c r="F106" s="40"/>
      <c r="G106" s="40"/>
      <c r="H106" s="47">
        <v>0.39751027313830001</v>
      </c>
      <c r="I106" s="40">
        <v>8.3584223382318577</v>
      </c>
      <c r="J106" s="40">
        <v>26.097876022273208</v>
      </c>
      <c r="K106" s="40">
        <v>24.223206055025209</v>
      </c>
      <c r="L106" s="40">
        <v>28.025818436985578</v>
      </c>
      <c r="M106" s="40">
        <v>35.178299608138126</v>
      </c>
      <c r="N106" s="40">
        <v>30.896146891613423</v>
      </c>
      <c r="O106" s="40">
        <v>29.014810779613587</v>
      </c>
      <c r="P106" s="47">
        <v>20.848462152017504</v>
      </c>
      <c r="Q106" s="47">
        <v>41.8024972286441</v>
      </c>
      <c r="R106" s="18">
        <f>SUM(Tabla1[[#This Row],[2015]:[&gt;2025]])</f>
        <v>244.84304978568088</v>
      </c>
    </row>
    <row r="107" spans="2:18" ht="40" customHeight="1" x14ac:dyDescent="1.1000000000000001">
      <c r="B107" s="20"/>
      <c r="C107" s="45" t="s">
        <v>99</v>
      </c>
      <c r="D107" s="45" t="s">
        <v>103</v>
      </c>
      <c r="E107" s="41" t="s">
        <v>205</v>
      </c>
      <c r="F107" s="40"/>
      <c r="G107" s="40"/>
      <c r="H107" s="47">
        <v>0.39751027313830001</v>
      </c>
      <c r="I107" s="40">
        <v>4.637256782071101</v>
      </c>
      <c r="J107" s="40">
        <v>18.894726864992901</v>
      </c>
      <c r="K107" s="40">
        <v>9.9627421816365445</v>
      </c>
      <c r="L107" s="40">
        <v>12.916294260789</v>
      </c>
      <c r="M107" s="40">
        <v>3.6809469129707098</v>
      </c>
      <c r="N107" s="40">
        <v>26.421705087352134</v>
      </c>
      <c r="O107" s="40">
        <v>27.035493485896001</v>
      </c>
      <c r="P107" s="40">
        <v>34.175888702193994</v>
      </c>
      <c r="Q107" s="40">
        <v>117.21518145208405</v>
      </c>
      <c r="R107" s="18">
        <f>SUM(Tabla1[[#This Row],[2015]:[&gt;2025]])</f>
        <v>255.33774600312472</v>
      </c>
    </row>
    <row r="108" spans="2:18" ht="40" customHeight="1" x14ac:dyDescent="1.1000000000000001">
      <c r="B108" s="20"/>
      <c r="C108" s="45" t="s">
        <v>99</v>
      </c>
      <c r="D108" s="45" t="s">
        <v>104</v>
      </c>
      <c r="E108" s="41" t="s">
        <v>205</v>
      </c>
      <c r="F108" s="40"/>
      <c r="G108" s="40"/>
      <c r="H108" s="47"/>
      <c r="I108" s="40">
        <v>1.7241269807653998</v>
      </c>
      <c r="J108" s="40">
        <v>13.671264801534422</v>
      </c>
      <c r="K108" s="40">
        <v>1.6827640717943999</v>
      </c>
      <c r="L108" s="40">
        <v>14.723152942771989</v>
      </c>
      <c r="M108" s="40">
        <v>22.853683049904134</v>
      </c>
      <c r="N108" s="40">
        <v>44.559177402473829</v>
      </c>
      <c r="O108" s="40">
        <v>20.52142966583266</v>
      </c>
      <c r="P108" s="40">
        <v>17.671318810705568</v>
      </c>
      <c r="Q108" s="40">
        <v>0.81476146458130005</v>
      </c>
      <c r="R108" s="18">
        <f>SUM(Tabla1[[#This Row],[2015]:[&gt;2025]])</f>
        <v>138.22167919036369</v>
      </c>
    </row>
    <row r="109" spans="2:18" ht="40" customHeight="1" x14ac:dyDescent="1.1000000000000001">
      <c r="B109" s="20"/>
      <c r="C109" s="45" t="s">
        <v>99</v>
      </c>
      <c r="D109" s="45" t="s">
        <v>105</v>
      </c>
      <c r="E109" s="41" t="s">
        <v>205</v>
      </c>
      <c r="F109" s="40"/>
      <c r="G109" s="40"/>
      <c r="H109" s="47"/>
      <c r="I109" s="40">
        <v>0.90815112695979994</v>
      </c>
      <c r="J109" s="40">
        <v>16.960303510711512</v>
      </c>
      <c r="K109" s="40">
        <v>6.4657665055338187</v>
      </c>
      <c r="L109" s="40">
        <v>33.070282088574196</v>
      </c>
      <c r="M109" s="40">
        <v>2.8530412095641977</v>
      </c>
      <c r="N109" s="40">
        <v>100.74127970742668</v>
      </c>
      <c r="O109" s="40">
        <v>4.9569484440003375</v>
      </c>
      <c r="P109" s="40"/>
      <c r="Q109" s="47">
        <v>0</v>
      </c>
      <c r="R109" s="18">
        <f>SUM(Tabla1[[#This Row],[2015]:[&gt;2025]])</f>
        <v>165.95577259277056</v>
      </c>
    </row>
    <row r="110" spans="2:18" ht="40" customHeight="1" x14ac:dyDescent="1.1000000000000001">
      <c r="C110" s="45" t="s">
        <v>99</v>
      </c>
      <c r="D110" s="45" t="s">
        <v>106</v>
      </c>
      <c r="E110" s="41" t="s">
        <v>205</v>
      </c>
      <c r="F110" s="40"/>
      <c r="G110" s="40"/>
      <c r="H110" s="47"/>
      <c r="I110" s="40">
        <v>0.99330141437679986</v>
      </c>
      <c r="J110" s="40">
        <v>21.291695131424923</v>
      </c>
      <c r="K110" s="40">
        <v>10.019521342207332</v>
      </c>
      <c r="L110" s="40">
        <v>20.069921040733242</v>
      </c>
      <c r="M110" s="40">
        <v>12.628775831225456</v>
      </c>
      <c r="N110" s="40">
        <v>79.445281908209211</v>
      </c>
      <c r="O110" s="40">
        <v>0.38796705465546</v>
      </c>
      <c r="P110" s="40"/>
      <c r="Q110" s="40">
        <v>0</v>
      </c>
      <c r="R110" s="18">
        <f>SUM(Tabla1[[#This Row],[2015]:[&gt;2025]])</f>
        <v>144.83646372283243</v>
      </c>
    </row>
    <row r="111" spans="2:18" ht="40" customHeight="1" x14ac:dyDescent="1.1000000000000001">
      <c r="C111" s="45" t="s">
        <v>99</v>
      </c>
      <c r="D111" s="45" t="s">
        <v>101</v>
      </c>
      <c r="E111" s="41" t="s">
        <v>205</v>
      </c>
      <c r="F111" s="40"/>
      <c r="G111" s="40"/>
      <c r="H111" s="47">
        <v>0.49475229885359989</v>
      </c>
      <c r="I111" s="40">
        <v>3.1704554076838001</v>
      </c>
      <c r="J111" s="40">
        <v>14.911412288449794</v>
      </c>
      <c r="K111" s="40">
        <v>1.5986712642238592</v>
      </c>
      <c r="L111" s="40">
        <v>23.409065428312996</v>
      </c>
      <c r="M111" s="40">
        <v>1.9095618196287001</v>
      </c>
      <c r="N111" s="40">
        <v>19.345087439601532</v>
      </c>
      <c r="O111" s="47">
        <v>8.0937878062134025</v>
      </c>
      <c r="P111" s="40">
        <v>8.1509475213140004</v>
      </c>
      <c r="Q111" s="40">
        <v>1.4748431271140001</v>
      </c>
      <c r="R111" s="18">
        <f>SUM(Tabla1[[#This Row],[2015]:[&gt;2025]])</f>
        <v>82.558584401395677</v>
      </c>
    </row>
    <row r="112" spans="2:18" ht="40" customHeight="1" x14ac:dyDescent="1.1000000000000001">
      <c r="C112" s="45" t="s">
        <v>107</v>
      </c>
      <c r="D112" s="45" t="s">
        <v>108</v>
      </c>
      <c r="E112" s="41" t="s">
        <v>185</v>
      </c>
      <c r="F112" s="40"/>
      <c r="G112" s="40"/>
      <c r="H112" s="47"/>
      <c r="I112" s="40">
        <v>3.6927572989900002</v>
      </c>
      <c r="J112" s="40">
        <v>26.898141736239978</v>
      </c>
      <c r="K112" s="40">
        <v>15.495953722135001</v>
      </c>
      <c r="L112" s="40">
        <v>1.0479858718963999</v>
      </c>
      <c r="M112" s="40">
        <v>11.880280012154001</v>
      </c>
      <c r="N112" s="40">
        <v>21.416369844072005</v>
      </c>
      <c r="O112" s="40">
        <v>1.4062902477804997</v>
      </c>
      <c r="P112" s="40">
        <v>4.7580030288560025</v>
      </c>
      <c r="Q112" s="40">
        <v>36.976214422052308</v>
      </c>
      <c r="R112" s="18">
        <f>SUM(Tabla1[[#This Row],[2015]:[&gt;2025]])</f>
        <v>123.5719961841762</v>
      </c>
    </row>
    <row r="113" spans="3:18" ht="40" customHeight="1" x14ac:dyDescent="1.1000000000000001">
      <c r="C113" s="45" t="s">
        <v>107</v>
      </c>
      <c r="D113" s="45" t="s">
        <v>109</v>
      </c>
      <c r="E113" s="41" t="s">
        <v>110</v>
      </c>
      <c r="F113" s="40"/>
      <c r="G113" s="40"/>
      <c r="H113" s="47"/>
      <c r="I113" s="40">
        <v>3.4513179129529998</v>
      </c>
      <c r="J113" s="40">
        <v>15.472936012434999</v>
      </c>
      <c r="K113" s="40">
        <v>6.3438572449559967</v>
      </c>
      <c r="L113" s="40">
        <v>10.081487000000001</v>
      </c>
      <c r="M113" s="40">
        <v>2.6353139999999993</v>
      </c>
      <c r="N113" s="40">
        <v>15.515487000028017</v>
      </c>
      <c r="O113" s="47">
        <v>0.20932850000699993</v>
      </c>
      <c r="P113" s="40"/>
      <c r="Q113" s="40">
        <v>0</v>
      </c>
      <c r="R113" s="18">
        <f>SUM(Tabla1[[#This Row],[2015]:[&gt;2025]])</f>
        <v>53.709727670379017</v>
      </c>
    </row>
    <row r="114" spans="3:18" ht="40" customHeight="1" x14ac:dyDescent="1.1000000000000001">
      <c r="C114" s="45" t="s">
        <v>107</v>
      </c>
      <c r="D114" s="45" t="s">
        <v>111</v>
      </c>
      <c r="E114" s="41" t="s">
        <v>110</v>
      </c>
      <c r="F114" s="40"/>
      <c r="G114" s="40"/>
      <c r="H114" s="47"/>
      <c r="I114" s="40">
        <v>2.7814660629772017</v>
      </c>
      <c r="J114" s="40">
        <v>5.7220261199479898</v>
      </c>
      <c r="K114" s="40">
        <v>1.1761123699359994</v>
      </c>
      <c r="L114" s="40"/>
      <c r="M114" s="40">
        <v>0.67155555555499991</v>
      </c>
      <c r="N114" s="40">
        <v>4.9953709673199986</v>
      </c>
      <c r="O114" s="40">
        <v>5.8767366179279987</v>
      </c>
      <c r="P114" s="40">
        <v>0.58048809523439993</v>
      </c>
      <c r="Q114" s="40">
        <v>0</v>
      </c>
      <c r="R114" s="18">
        <f>SUM(Tabla1[[#This Row],[2015]:[&gt;2025]])</f>
        <v>21.803755788898592</v>
      </c>
    </row>
    <row r="115" spans="3:18" ht="40" customHeight="1" x14ac:dyDescent="1.1000000000000001">
      <c r="C115" s="45" t="s">
        <v>107</v>
      </c>
      <c r="D115" s="45" t="s">
        <v>112</v>
      </c>
      <c r="E115" s="41" t="s">
        <v>185</v>
      </c>
      <c r="F115" s="40"/>
      <c r="G115" s="40"/>
      <c r="H115" s="47"/>
      <c r="I115" s="47">
        <v>6.3338648000000011E-2</v>
      </c>
      <c r="J115" s="40">
        <v>1.9990282214400001</v>
      </c>
      <c r="K115" s="40">
        <v>4.4332915176340002</v>
      </c>
      <c r="L115" s="40"/>
      <c r="M115" s="40"/>
      <c r="N115" s="40"/>
      <c r="O115" s="40"/>
      <c r="P115" s="40"/>
      <c r="Q115" s="40">
        <v>0</v>
      </c>
      <c r="R115" s="18">
        <f>SUM(Tabla1[[#This Row],[2015]:[&gt;2025]])</f>
        <v>6.4956583870740001</v>
      </c>
    </row>
    <row r="116" spans="3:18" ht="40" customHeight="1" x14ac:dyDescent="1.1000000000000001">
      <c r="C116" s="45" t="s">
        <v>107</v>
      </c>
      <c r="D116" s="45" t="s">
        <v>113</v>
      </c>
      <c r="E116" s="41" t="s">
        <v>206</v>
      </c>
      <c r="F116" s="40"/>
      <c r="G116" s="40"/>
      <c r="H116" s="47">
        <v>0.48959107300170002</v>
      </c>
      <c r="I116" s="40">
        <v>7.5023535236645067</v>
      </c>
      <c r="J116" s="40">
        <v>14.492732194172735</v>
      </c>
      <c r="K116" s="40">
        <v>24.847828808709036</v>
      </c>
      <c r="L116" s="40">
        <v>17.324422172427084</v>
      </c>
      <c r="M116" s="40">
        <v>4.3799234964313003</v>
      </c>
      <c r="N116" s="40">
        <v>24.89564499634</v>
      </c>
      <c r="O116" s="40">
        <v>10.082507704529998</v>
      </c>
      <c r="P116" s="40">
        <v>16.906895340358297</v>
      </c>
      <c r="Q116" s="40">
        <v>210.29099795030277</v>
      </c>
      <c r="R116" s="18">
        <f>SUM(Tabla1[[#This Row],[2015]:[&gt;2025]])</f>
        <v>331.21289725993745</v>
      </c>
    </row>
    <row r="117" spans="3:18" ht="40" customHeight="1" x14ac:dyDescent="1.1000000000000001">
      <c r="C117" s="45" t="s">
        <v>107</v>
      </c>
      <c r="D117" s="45" t="s">
        <v>114</v>
      </c>
      <c r="E117" s="41" t="s">
        <v>115</v>
      </c>
      <c r="F117" s="40"/>
      <c r="G117" s="40"/>
      <c r="H117" s="47"/>
      <c r="I117" s="47">
        <v>0.23617499999999997</v>
      </c>
      <c r="J117" s="40">
        <v>1.9492575999999997</v>
      </c>
      <c r="K117" s="40">
        <v>24.095672828509997</v>
      </c>
      <c r="L117" s="47">
        <v>0.46135649999700007</v>
      </c>
      <c r="M117" s="40"/>
      <c r="N117" s="40"/>
      <c r="O117" s="40"/>
      <c r="P117" s="40"/>
      <c r="Q117" s="40">
        <v>0</v>
      </c>
      <c r="R117" s="18">
        <f>SUM(Tabla1[[#This Row],[2015]:[&gt;2025]])</f>
        <v>26.742461928506994</v>
      </c>
    </row>
    <row r="118" spans="3:18" ht="40" customHeight="1" x14ac:dyDescent="1.1000000000000001">
      <c r="C118" s="45" t="s">
        <v>107</v>
      </c>
      <c r="D118" s="45" t="s">
        <v>116</v>
      </c>
      <c r="E118" s="41" t="s">
        <v>115</v>
      </c>
      <c r="F118" s="40"/>
      <c r="G118" s="40"/>
      <c r="H118" s="47"/>
      <c r="I118" s="47">
        <v>0.23617499999999997</v>
      </c>
      <c r="J118" s="40">
        <v>2.2483515719599989</v>
      </c>
      <c r="K118" s="40">
        <v>15.456720378500009</v>
      </c>
      <c r="L118" s="47">
        <v>0.46135649999700007</v>
      </c>
      <c r="M118" s="40"/>
      <c r="N118" s="40"/>
      <c r="O118" s="40"/>
      <c r="P118" s="40"/>
      <c r="Q118" s="40">
        <v>0</v>
      </c>
      <c r="R118" s="18">
        <f>SUM(Tabla1[[#This Row],[2015]:[&gt;2025]])</f>
        <v>18.402603450457008</v>
      </c>
    </row>
    <row r="119" spans="3:18" ht="40" customHeight="1" x14ac:dyDescent="1.1000000000000001">
      <c r="C119" s="45" t="s">
        <v>107</v>
      </c>
      <c r="D119" s="45" t="s">
        <v>117</v>
      </c>
      <c r="E119" s="41" t="s">
        <v>207</v>
      </c>
      <c r="F119" s="40"/>
      <c r="G119" s="40"/>
      <c r="H119" s="47"/>
      <c r="I119" s="40">
        <v>1.3513903113434991</v>
      </c>
      <c r="J119" s="40">
        <v>17.308155906269999</v>
      </c>
      <c r="K119" s="40">
        <v>17.179161489999998</v>
      </c>
      <c r="L119" s="40"/>
      <c r="M119" s="47">
        <v>0.26738578999999996</v>
      </c>
      <c r="N119" s="40">
        <v>26.779720609999995</v>
      </c>
      <c r="O119" s="40">
        <v>16.202231479999998</v>
      </c>
      <c r="P119" s="40"/>
      <c r="Q119" s="40">
        <v>0</v>
      </c>
      <c r="R119" s="18">
        <f>SUM(Tabla1[[#This Row],[2015]:[&gt;2025]])</f>
        <v>79.088045587613479</v>
      </c>
    </row>
    <row r="120" spans="3:18" ht="40" customHeight="1" x14ac:dyDescent="1.1000000000000001">
      <c r="C120" s="45" t="s">
        <v>107</v>
      </c>
      <c r="D120" s="45" t="s">
        <v>118</v>
      </c>
      <c r="E120" s="41" t="s">
        <v>208</v>
      </c>
      <c r="F120" s="40"/>
      <c r="G120" s="40"/>
      <c r="H120" s="47"/>
      <c r="I120" s="40">
        <v>1.2575065675523998</v>
      </c>
      <c r="J120" s="40">
        <v>18.019765437499995</v>
      </c>
      <c r="K120" s="40">
        <v>25.1750814</v>
      </c>
      <c r="L120" s="40"/>
      <c r="M120" s="40"/>
      <c r="N120" s="40">
        <v>13.993862910000008</v>
      </c>
      <c r="O120" s="40"/>
      <c r="P120" s="40"/>
      <c r="Q120" s="40">
        <v>0</v>
      </c>
      <c r="R120" s="18">
        <f>SUM(Tabla1[[#This Row],[2015]:[&gt;2025]])</f>
        <v>58.446216315052396</v>
      </c>
    </row>
    <row r="121" spans="3:18" ht="40" customHeight="1" x14ac:dyDescent="1.1000000000000001">
      <c r="C121" s="45" t="s">
        <v>107</v>
      </c>
      <c r="D121" s="45" t="s">
        <v>119</v>
      </c>
      <c r="E121" s="41" t="s">
        <v>209</v>
      </c>
      <c r="F121" s="40"/>
      <c r="G121" s="40"/>
      <c r="H121" s="47"/>
      <c r="I121" s="40">
        <v>0.7338475477423998</v>
      </c>
      <c r="J121" s="40">
        <v>18.302426995251508</v>
      </c>
      <c r="K121" s="40">
        <v>1.5547986886236993</v>
      </c>
      <c r="L121" s="40">
        <v>27.279213281351421</v>
      </c>
      <c r="M121" s="47">
        <v>0.30296755518540008</v>
      </c>
      <c r="N121" s="40">
        <v>34.571226861920529</v>
      </c>
      <c r="O121" s="40">
        <v>5.2537348858803172</v>
      </c>
      <c r="P121" s="40"/>
      <c r="Q121" s="40">
        <v>0</v>
      </c>
      <c r="R121" s="18">
        <f>SUM(Tabla1[[#This Row],[2015]:[&gt;2025]])</f>
        <v>87.998215815955277</v>
      </c>
    </row>
    <row r="122" spans="3:18" ht="40" customHeight="1" x14ac:dyDescent="1.1000000000000001">
      <c r="C122" s="45" t="s">
        <v>107</v>
      </c>
      <c r="D122" s="45" t="s">
        <v>120</v>
      </c>
      <c r="E122" s="41" t="s">
        <v>209</v>
      </c>
      <c r="F122" s="40"/>
      <c r="G122" s="40"/>
      <c r="H122" s="47"/>
      <c r="I122" s="40">
        <v>0.90626649502916878</v>
      </c>
      <c r="J122" s="40">
        <v>26.458601100639257</v>
      </c>
      <c r="K122" s="40">
        <v>4.6479226058054417</v>
      </c>
      <c r="L122" s="40">
        <v>12.376304692746448</v>
      </c>
      <c r="M122" s="40">
        <v>21.121255835794734</v>
      </c>
      <c r="N122" s="40">
        <v>8.0051998986215658</v>
      </c>
      <c r="O122" s="40">
        <v>1.1367925860699006</v>
      </c>
      <c r="P122" s="40">
        <v>0.70476151740800064</v>
      </c>
      <c r="Q122" s="40">
        <v>0.18110621097600002</v>
      </c>
      <c r="R122" s="18">
        <f>SUM(Tabla1[[#This Row],[2015]:[&gt;2025]])</f>
        <v>75.538210943090533</v>
      </c>
    </row>
    <row r="123" spans="3:18" ht="40" customHeight="1" x14ac:dyDescent="1.1000000000000001">
      <c r="C123" s="45" t="s">
        <v>107</v>
      </c>
      <c r="D123" s="45" t="s">
        <v>121</v>
      </c>
      <c r="E123" s="41" t="s">
        <v>122</v>
      </c>
      <c r="F123" s="40"/>
      <c r="G123" s="40"/>
      <c r="H123" s="47"/>
      <c r="I123" s="47">
        <v>0.36396432999999995</v>
      </c>
      <c r="J123" s="40">
        <v>6.6680171099999983</v>
      </c>
      <c r="K123" s="40">
        <v>1.5293891600000002</v>
      </c>
      <c r="L123" s="40"/>
      <c r="M123" s="40"/>
      <c r="N123" s="40">
        <v>3.0787139999999984</v>
      </c>
      <c r="O123" s="40">
        <v>4.2235376599999981</v>
      </c>
      <c r="P123" s="47">
        <v>6.3852479999999989</v>
      </c>
      <c r="Q123" s="48">
        <v>0.59475000000000011</v>
      </c>
      <c r="R123" s="18">
        <f>SUM(Tabla1[[#This Row],[2015]:[&gt;2025]])</f>
        <v>22.843620259999994</v>
      </c>
    </row>
    <row r="124" spans="3:18" ht="40" customHeight="1" x14ac:dyDescent="1.1000000000000001">
      <c r="C124" s="45" t="s">
        <v>107</v>
      </c>
      <c r="D124" s="45" t="s">
        <v>123</v>
      </c>
      <c r="E124" s="41" t="s">
        <v>209</v>
      </c>
      <c r="F124" s="40"/>
      <c r="G124" s="40"/>
      <c r="H124" s="47">
        <v>0.23077551724399992</v>
      </c>
      <c r="I124" s="40">
        <v>3.6971338620694105</v>
      </c>
      <c r="J124" s="40">
        <v>31.200821527253499</v>
      </c>
      <c r="K124" s="40">
        <v>13.657337685509601</v>
      </c>
      <c r="L124" s="40">
        <v>4.7364455000542973</v>
      </c>
      <c r="M124" s="40">
        <v>18.810622137814175</v>
      </c>
      <c r="N124" s="40">
        <v>32.901820509708614</v>
      </c>
      <c r="O124" s="47">
        <v>0.44379208776191997</v>
      </c>
      <c r="P124" s="40"/>
      <c r="Q124" s="40">
        <v>0</v>
      </c>
      <c r="R124" s="18">
        <f>SUM(Tabla1[[#This Row],[2015]:[&gt;2025]])</f>
        <v>105.67874882741552</v>
      </c>
    </row>
    <row r="125" spans="3:18" ht="40" customHeight="1" x14ac:dyDescent="1.1000000000000001">
      <c r="C125" s="45" t="s">
        <v>107</v>
      </c>
      <c r="D125" s="45" t="s">
        <v>124</v>
      </c>
      <c r="E125" s="41" t="s">
        <v>209</v>
      </c>
      <c r="F125" s="40"/>
      <c r="G125" s="40"/>
      <c r="H125" s="40"/>
      <c r="I125" s="40">
        <v>0.70003794360640004</v>
      </c>
      <c r="J125" s="40">
        <v>12.420649644671503</v>
      </c>
      <c r="K125" s="40">
        <v>7.5187312293623094</v>
      </c>
      <c r="L125" s="40">
        <v>24.454330565180907</v>
      </c>
      <c r="M125" s="40">
        <v>10.485992935137363</v>
      </c>
      <c r="N125" s="40">
        <v>19.305554968811496</v>
      </c>
      <c r="O125" s="47">
        <v>1.7163387174239395</v>
      </c>
      <c r="P125" s="40"/>
      <c r="Q125" s="40">
        <v>0</v>
      </c>
      <c r="R125" s="18">
        <f>SUM(Tabla1[[#This Row],[2015]:[&gt;2025]])</f>
        <v>76.601636004193907</v>
      </c>
    </row>
    <row r="126" spans="3:18" ht="40" customHeight="1" x14ac:dyDescent="1.1000000000000001">
      <c r="C126" s="45" t="s">
        <v>125</v>
      </c>
      <c r="D126" s="45" t="s">
        <v>126</v>
      </c>
      <c r="E126" s="41" t="s">
        <v>127</v>
      </c>
      <c r="F126" s="40"/>
      <c r="G126" s="40"/>
      <c r="H126" s="40"/>
      <c r="I126" s="40">
        <v>7.3805085300000002</v>
      </c>
      <c r="J126" s="40">
        <v>27.869206217049992</v>
      </c>
      <c r="K126" s="40">
        <v>55.823077599899996</v>
      </c>
      <c r="L126" s="40">
        <v>53.503354814949994</v>
      </c>
      <c r="M126" s="40">
        <v>3.2630475155100003</v>
      </c>
      <c r="N126" s="40">
        <v>2.6747762546299998</v>
      </c>
      <c r="O126" s="40"/>
      <c r="P126" s="40"/>
      <c r="Q126" s="40">
        <v>0</v>
      </c>
      <c r="R126" s="18">
        <f>SUM(Tabla1[[#This Row],[2015]:[&gt;2025]])</f>
        <v>150.51397093204</v>
      </c>
    </row>
    <row r="127" spans="3:18" ht="40" customHeight="1" x14ac:dyDescent="1.1000000000000001">
      <c r="C127" s="45" t="s">
        <v>125</v>
      </c>
      <c r="D127" s="45" t="s">
        <v>128</v>
      </c>
      <c r="E127" s="41" t="s">
        <v>190</v>
      </c>
      <c r="F127" s="40"/>
      <c r="G127" s="40"/>
      <c r="H127" s="40"/>
      <c r="I127" s="40">
        <v>4.6731227029999998</v>
      </c>
      <c r="J127" s="40">
        <v>9.1950000000000003</v>
      </c>
      <c r="K127" s="40">
        <v>15.767413529999999</v>
      </c>
      <c r="L127" s="40">
        <v>79.365999999999971</v>
      </c>
      <c r="M127" s="40">
        <v>5.8356247277</v>
      </c>
      <c r="N127" s="40">
        <v>4.5195467637999993</v>
      </c>
      <c r="O127" s="40"/>
      <c r="P127" s="40"/>
      <c r="Q127" s="40">
        <v>0</v>
      </c>
      <c r="R127" s="18">
        <f>SUM(Tabla1[[#This Row],[2015]:[&gt;2025]])</f>
        <v>119.35670772449996</v>
      </c>
    </row>
    <row r="128" spans="3:18" ht="40" customHeight="1" x14ac:dyDescent="1.1000000000000001">
      <c r="C128" s="45" t="s">
        <v>125</v>
      </c>
      <c r="D128" s="45" t="s">
        <v>129</v>
      </c>
      <c r="E128" s="41" t="s">
        <v>127</v>
      </c>
      <c r="F128" s="40"/>
      <c r="G128" s="40"/>
      <c r="H128" s="40"/>
      <c r="I128" s="40">
        <v>3.0175611299999998</v>
      </c>
      <c r="J128" s="40">
        <v>3.8319674099999994</v>
      </c>
      <c r="K128" s="40">
        <v>1.7660014034799998</v>
      </c>
      <c r="L128" s="40">
        <v>1.4843858486799999</v>
      </c>
      <c r="M128" s="40">
        <v>1.5385131518900002</v>
      </c>
      <c r="N128" s="40">
        <v>1.3371565318500001</v>
      </c>
      <c r="O128" s="40"/>
      <c r="P128" s="40"/>
      <c r="Q128" s="40">
        <v>0</v>
      </c>
      <c r="R128" s="18">
        <f>SUM(Tabla1[[#This Row],[2015]:[&gt;2025]])</f>
        <v>12.975585475899999</v>
      </c>
    </row>
    <row r="129" spans="2:18" ht="40" customHeight="1" x14ac:dyDescent="1.1000000000000001">
      <c r="C129" s="45" t="s">
        <v>125</v>
      </c>
      <c r="D129" s="45" t="s">
        <v>130</v>
      </c>
      <c r="E129" s="41" t="s">
        <v>26</v>
      </c>
      <c r="F129" s="40"/>
      <c r="G129" s="40"/>
      <c r="H129" s="40"/>
      <c r="I129" s="40">
        <v>2.32885495783</v>
      </c>
      <c r="J129" s="40">
        <v>6.6777677823400019</v>
      </c>
      <c r="K129" s="40">
        <v>6.0738029575999999</v>
      </c>
      <c r="L129" s="40">
        <v>59.918646849339993</v>
      </c>
      <c r="M129" s="40">
        <v>2.6473381619</v>
      </c>
      <c r="N129" s="47">
        <v>0.37858872450000003</v>
      </c>
      <c r="O129" s="40"/>
      <c r="P129" s="40"/>
      <c r="Q129" s="40">
        <v>0</v>
      </c>
      <c r="R129" s="18">
        <f>SUM(Tabla1[[#This Row],[2015]:[&gt;2025]])</f>
        <v>78.02499943350999</v>
      </c>
    </row>
    <row r="130" spans="2:18" ht="40" customHeight="1" x14ac:dyDescent="1.1000000000000001">
      <c r="C130" s="45" t="s">
        <v>125</v>
      </c>
      <c r="D130" s="45" t="s">
        <v>131</v>
      </c>
      <c r="E130" s="41" t="s">
        <v>191</v>
      </c>
      <c r="F130" s="40"/>
      <c r="G130" s="40"/>
      <c r="H130" s="40"/>
      <c r="I130" s="40">
        <v>8.1159950000000016</v>
      </c>
      <c r="J130" s="40">
        <v>13.447394000000001</v>
      </c>
      <c r="K130" s="40">
        <v>66.146773999999979</v>
      </c>
      <c r="L130" s="40">
        <v>2.1889430000000001</v>
      </c>
      <c r="M130" s="40">
        <v>2.2340350000000004</v>
      </c>
      <c r="N130" s="40">
        <v>0.57480963750000003</v>
      </c>
      <c r="O130" s="40"/>
      <c r="P130" s="40"/>
      <c r="Q130" s="40">
        <v>0</v>
      </c>
      <c r="R130" s="18">
        <f>SUM(Tabla1[[#This Row],[2015]:[&gt;2025]])</f>
        <v>92.707950637499977</v>
      </c>
    </row>
    <row r="131" spans="2:18" ht="40" customHeight="1" x14ac:dyDescent="1.1000000000000001">
      <c r="C131" s="45" t="s">
        <v>125</v>
      </c>
      <c r="D131" s="45" t="s">
        <v>132</v>
      </c>
      <c r="E131" s="41" t="s">
        <v>191</v>
      </c>
      <c r="F131" s="40"/>
      <c r="G131" s="40"/>
      <c r="H131" s="40"/>
      <c r="I131" s="40">
        <v>7.9850399999999997</v>
      </c>
      <c r="J131" s="40">
        <v>56.610562000000009</v>
      </c>
      <c r="K131" s="40">
        <v>47.146773999999994</v>
      </c>
      <c r="L131" s="40">
        <v>2.1890429999999999</v>
      </c>
      <c r="M131" s="40">
        <v>2.2340350000000004</v>
      </c>
      <c r="N131" s="40">
        <v>0.57480963750000003</v>
      </c>
      <c r="O131" s="40"/>
      <c r="P131" s="40"/>
      <c r="Q131" s="40">
        <v>0</v>
      </c>
      <c r="R131" s="18">
        <f>SUM(Tabla1[[#This Row],[2015]:[&gt;2025]])</f>
        <v>116.74026363750001</v>
      </c>
    </row>
    <row r="132" spans="2:18" ht="40" customHeight="1" x14ac:dyDescent="1.1000000000000001">
      <c r="C132" s="45" t="s">
        <v>125</v>
      </c>
      <c r="D132" s="45" t="s">
        <v>133</v>
      </c>
      <c r="E132" s="41" t="s">
        <v>78</v>
      </c>
      <c r="F132" s="40"/>
      <c r="G132" s="40"/>
      <c r="H132" s="40"/>
      <c r="I132" s="40">
        <v>33.659999999999997</v>
      </c>
      <c r="J132" s="40">
        <v>16.791299651700001</v>
      </c>
      <c r="K132" s="40">
        <v>43.98469444333</v>
      </c>
      <c r="L132" s="40">
        <v>113.27698273100002</v>
      </c>
      <c r="M132" s="40">
        <v>103.54045500429997</v>
      </c>
      <c r="N132" s="40">
        <v>5.3</v>
      </c>
      <c r="O132" s="40"/>
      <c r="P132" s="40"/>
      <c r="Q132" s="40">
        <v>0</v>
      </c>
      <c r="R132" s="18">
        <f>SUM(Tabla1[[#This Row],[2015]:[&gt;2025]])</f>
        <v>316.55343183033</v>
      </c>
    </row>
    <row r="133" spans="2:18" ht="40" customHeight="1" x14ac:dyDescent="1.1000000000000001">
      <c r="C133" s="45" t="s">
        <v>125</v>
      </c>
      <c r="D133" s="45" t="s">
        <v>134</v>
      </c>
      <c r="E133" s="41" t="s">
        <v>191</v>
      </c>
      <c r="F133" s="40"/>
      <c r="G133" s="40"/>
      <c r="H133" s="40"/>
      <c r="I133" s="40">
        <v>4.8951510000000003</v>
      </c>
      <c r="J133" s="40">
        <v>6.1178659999999994</v>
      </c>
      <c r="K133" s="40">
        <v>2.759452</v>
      </c>
      <c r="L133" s="40">
        <v>12.826789345967006</v>
      </c>
      <c r="M133" s="40">
        <v>49.3511792543</v>
      </c>
      <c r="N133" s="40">
        <v>0.57480963750000003</v>
      </c>
      <c r="O133" s="40"/>
      <c r="P133" s="40"/>
      <c r="Q133" s="40">
        <v>0</v>
      </c>
      <c r="R133" s="18">
        <f>SUM(Tabla1[[#This Row],[2015]:[&gt;2025]])</f>
        <v>76.525247237767005</v>
      </c>
    </row>
    <row r="134" spans="2:18" ht="40" customHeight="1" x14ac:dyDescent="1.1000000000000001">
      <c r="C134" s="45" t="s">
        <v>125</v>
      </c>
      <c r="D134" s="45" t="s">
        <v>135</v>
      </c>
      <c r="E134" s="41" t="s">
        <v>86</v>
      </c>
      <c r="F134" s="40"/>
      <c r="G134" s="40"/>
      <c r="H134" s="40"/>
      <c r="I134" s="40">
        <v>10.922000000072408</v>
      </c>
      <c r="J134" s="40">
        <v>16.38300000010863</v>
      </c>
      <c r="K134" s="40">
        <v>8.628000000240899</v>
      </c>
      <c r="L134" s="40">
        <v>44.94564284426086</v>
      </c>
      <c r="M134" s="40">
        <v>7.8199999999999994</v>
      </c>
      <c r="N134" s="40">
        <v>54.4</v>
      </c>
      <c r="O134" s="40">
        <v>5.7199999999999989</v>
      </c>
      <c r="P134" s="40">
        <v>3.42</v>
      </c>
      <c r="Q134" s="40">
        <v>3.3</v>
      </c>
      <c r="R134" s="18">
        <f>SUM(Tabla1[[#This Row],[2015]:[&gt;2025]])</f>
        <v>155.53864284468278</v>
      </c>
    </row>
    <row r="135" spans="2:18" ht="40" customHeight="1" x14ac:dyDescent="1.1000000000000001">
      <c r="C135" s="45" t="s">
        <v>125</v>
      </c>
      <c r="D135" s="45" t="s">
        <v>136</v>
      </c>
      <c r="E135" s="41" t="s">
        <v>190</v>
      </c>
      <c r="F135" s="40"/>
      <c r="G135" s="40"/>
      <c r="H135" s="40"/>
      <c r="I135" s="40">
        <v>6.8226669999999991</v>
      </c>
      <c r="J135" s="40">
        <v>9.0196380000000005</v>
      </c>
      <c r="K135" s="40">
        <v>6.3813130000000005</v>
      </c>
      <c r="L135" s="40">
        <v>7.1014552699999998</v>
      </c>
      <c r="M135" s="40">
        <v>7.8670565090000002</v>
      </c>
      <c r="N135" s="40">
        <v>3.9576257019000005</v>
      </c>
      <c r="O135" s="40"/>
      <c r="P135" s="40"/>
      <c r="Q135" s="40">
        <v>0</v>
      </c>
      <c r="R135" s="18">
        <f>SUM(Tabla1[[#This Row],[2015]:[&gt;2025]])</f>
        <v>41.149755480899998</v>
      </c>
    </row>
    <row r="136" spans="2:18" ht="40" customHeight="1" x14ac:dyDescent="1.1000000000000001">
      <c r="C136" s="45" t="s">
        <v>125</v>
      </c>
      <c r="D136" s="45" t="s">
        <v>137</v>
      </c>
      <c r="E136" s="41" t="s">
        <v>190</v>
      </c>
      <c r="F136" s="40"/>
      <c r="G136" s="40"/>
      <c r="H136" s="40"/>
      <c r="I136" s="40">
        <v>6.8476669998000004</v>
      </c>
      <c r="J136" s="40">
        <v>15.013638</v>
      </c>
      <c r="K136" s="40">
        <v>45.104623820000015</v>
      </c>
      <c r="L136" s="40">
        <v>10.220498666367998</v>
      </c>
      <c r="M136" s="40">
        <v>69.16508300000001</v>
      </c>
      <c r="N136" s="40">
        <v>4.1467030000000005</v>
      </c>
      <c r="O136" s="40"/>
      <c r="P136" s="40"/>
      <c r="Q136" s="40">
        <v>0</v>
      </c>
      <c r="R136" s="18">
        <f>SUM(Tabla1[[#This Row],[2015]:[&gt;2025]])</f>
        <v>150.49821348616803</v>
      </c>
    </row>
    <row r="137" spans="2:18" ht="40" customHeight="1" x14ac:dyDescent="1.1000000000000001">
      <c r="C137" s="45" t="s">
        <v>125</v>
      </c>
      <c r="D137" s="45" t="s">
        <v>138</v>
      </c>
      <c r="E137" s="41" t="s">
        <v>191</v>
      </c>
      <c r="F137" s="40"/>
      <c r="G137" s="40"/>
      <c r="H137" s="40"/>
      <c r="I137" s="40">
        <v>9.3262429999999998</v>
      </c>
      <c r="J137" s="40">
        <v>16.071283000000001</v>
      </c>
      <c r="K137" s="40">
        <v>10.788118000000001</v>
      </c>
      <c r="L137" s="40">
        <v>46.431139544507992</v>
      </c>
      <c r="M137" s="40">
        <v>53.966589110637599</v>
      </c>
      <c r="N137" s="40">
        <v>1.2586287675599999</v>
      </c>
      <c r="O137" s="40"/>
      <c r="P137" s="40"/>
      <c r="Q137" s="40">
        <v>0</v>
      </c>
      <c r="R137" s="18">
        <f>SUM(Tabla1[[#This Row],[2015]:[&gt;2025]])</f>
        <v>137.84200142270558</v>
      </c>
    </row>
    <row r="138" spans="2:18" ht="40" customHeight="1" x14ac:dyDescent="1.1000000000000001">
      <c r="C138" s="45" t="s">
        <v>125</v>
      </c>
      <c r="D138" s="45" t="s">
        <v>139</v>
      </c>
      <c r="E138" s="41" t="s">
        <v>127</v>
      </c>
      <c r="F138" s="40"/>
      <c r="G138" s="40"/>
      <c r="H138" s="40"/>
      <c r="I138" s="40">
        <v>6.5898371287000002</v>
      </c>
      <c r="J138" s="40">
        <v>27.857719317400004</v>
      </c>
      <c r="K138" s="40">
        <v>61.799450317508992</v>
      </c>
      <c r="L138" s="40">
        <v>145.85017940410003</v>
      </c>
      <c r="M138" s="40">
        <v>18.800484820599994</v>
      </c>
      <c r="N138" s="40">
        <v>23.012847012269997</v>
      </c>
      <c r="O138" s="40">
        <v>33.970775996579981</v>
      </c>
      <c r="P138" s="40">
        <v>76.716340901929982</v>
      </c>
      <c r="Q138" s="40">
        <v>16.756107377889997</v>
      </c>
      <c r="R138" s="18">
        <f>SUM(Tabla1[[#This Row],[2015]:[&gt;2025]])</f>
        <v>411.35374227697895</v>
      </c>
    </row>
    <row r="139" spans="2:18" ht="40" customHeight="1" x14ac:dyDescent="1.1000000000000001">
      <c r="B139" s="22"/>
      <c r="C139" s="45" t="s">
        <v>125</v>
      </c>
      <c r="D139" s="45" t="s">
        <v>140</v>
      </c>
      <c r="E139" s="41" t="s">
        <v>26</v>
      </c>
      <c r="F139" s="40"/>
      <c r="G139" s="40"/>
      <c r="H139" s="40"/>
      <c r="I139" s="40">
        <v>3.3256630000000005</v>
      </c>
      <c r="J139" s="40">
        <v>4.7132899999999998</v>
      </c>
      <c r="K139" s="40">
        <v>3.2374620999999997</v>
      </c>
      <c r="L139" s="40">
        <v>72.726853000000006</v>
      </c>
      <c r="M139" s="40">
        <v>2.7610410000000005</v>
      </c>
      <c r="N139" s="40">
        <v>0.7131487125</v>
      </c>
      <c r="O139" s="40"/>
      <c r="P139" s="40"/>
      <c r="Q139" s="40">
        <v>0</v>
      </c>
      <c r="R139" s="18">
        <f>SUM(Tabla1[[#This Row],[2015]:[&gt;2025]])</f>
        <v>87.477457812500006</v>
      </c>
    </row>
    <row r="140" spans="2:18" ht="40" customHeight="1" x14ac:dyDescent="1.1000000000000001">
      <c r="B140" s="22"/>
      <c r="C140" s="45" t="s">
        <v>125</v>
      </c>
      <c r="D140" s="45" t="s">
        <v>141</v>
      </c>
      <c r="E140" s="41" t="s">
        <v>191</v>
      </c>
      <c r="F140" s="40"/>
      <c r="G140" s="40"/>
      <c r="H140" s="40"/>
      <c r="I140" s="40">
        <v>2.6468920000000002</v>
      </c>
      <c r="J140" s="40">
        <v>7.9983190000000004</v>
      </c>
      <c r="K140" s="40">
        <v>12.644998080000001</v>
      </c>
      <c r="L140" s="40">
        <v>0.86404400000000003</v>
      </c>
      <c r="M140" s="40">
        <v>0.84289100000000006</v>
      </c>
      <c r="N140" s="47">
        <v>0.20963433749999999</v>
      </c>
      <c r="O140" s="40"/>
      <c r="P140" s="40"/>
      <c r="Q140" s="40">
        <v>0</v>
      </c>
      <c r="R140" s="18">
        <f>SUM(Tabla1[[#This Row],[2015]:[&gt;2025]])</f>
        <v>25.206778417500001</v>
      </c>
    </row>
    <row r="141" spans="2:18" ht="40" customHeight="1" x14ac:dyDescent="1.1000000000000001">
      <c r="C141" s="45" t="s">
        <v>125</v>
      </c>
      <c r="D141" s="45" t="s">
        <v>142</v>
      </c>
      <c r="E141" s="41" t="s">
        <v>191</v>
      </c>
      <c r="F141" s="40"/>
      <c r="G141" s="40"/>
      <c r="H141" s="40"/>
      <c r="I141" s="40">
        <v>3.9889980000000005</v>
      </c>
      <c r="J141" s="40">
        <v>10.858872000000002</v>
      </c>
      <c r="K141" s="40">
        <v>59.704914000000002</v>
      </c>
      <c r="L141" s="40">
        <v>3.3232469999999994</v>
      </c>
      <c r="M141" s="40">
        <v>51.870555999999993</v>
      </c>
      <c r="N141" s="40">
        <v>3.7496163875000001</v>
      </c>
      <c r="O141" s="40"/>
      <c r="P141" s="40"/>
      <c r="Q141" s="40">
        <v>0</v>
      </c>
      <c r="R141" s="18">
        <f>SUM(Tabla1[[#This Row],[2015]:[&gt;2025]])</f>
        <v>133.49620338749997</v>
      </c>
    </row>
    <row r="142" spans="2:18" ht="40" customHeight="1" x14ac:dyDescent="1.1000000000000001">
      <c r="C142" s="45" t="s">
        <v>125</v>
      </c>
      <c r="D142" s="45" t="s">
        <v>143</v>
      </c>
      <c r="E142" s="41" t="s">
        <v>26</v>
      </c>
      <c r="F142" s="40"/>
      <c r="G142" s="40"/>
      <c r="H142" s="40"/>
      <c r="I142" s="40">
        <v>9.6911240585300025</v>
      </c>
      <c r="J142" s="40">
        <v>3.4567480465399987</v>
      </c>
      <c r="K142" s="40">
        <v>5.8779786125999998</v>
      </c>
      <c r="L142" s="40">
        <v>78.488297941090011</v>
      </c>
      <c r="M142" s="40">
        <v>6.7901280229000003</v>
      </c>
      <c r="N142" s="40">
        <v>1.2290799287999998</v>
      </c>
      <c r="O142" s="40"/>
      <c r="P142" s="40"/>
      <c r="Q142" s="40">
        <v>0</v>
      </c>
      <c r="R142" s="18">
        <f>SUM(Tabla1[[#This Row],[2015]:[&gt;2025]])</f>
        <v>105.53335661046002</v>
      </c>
    </row>
    <row r="143" spans="2:18" ht="40" customHeight="1" x14ac:dyDescent="1.1000000000000001">
      <c r="C143" s="45" t="s">
        <v>125</v>
      </c>
      <c r="D143" s="45" t="s">
        <v>144</v>
      </c>
      <c r="E143" s="41" t="s">
        <v>191</v>
      </c>
      <c r="F143" s="40"/>
      <c r="G143" s="40"/>
      <c r="H143" s="40"/>
      <c r="I143" s="40">
        <v>3.5513980000000007</v>
      </c>
      <c r="J143" s="40">
        <v>8.9684780000000011</v>
      </c>
      <c r="K143" s="40">
        <v>13.06785133</v>
      </c>
      <c r="L143" s="40">
        <v>60.581488000000007</v>
      </c>
      <c r="M143" s="40">
        <v>3.4621420000000001</v>
      </c>
      <c r="N143" s="40">
        <v>0.89718772499999999</v>
      </c>
      <c r="O143" s="40"/>
      <c r="P143" s="40"/>
      <c r="Q143" s="40">
        <v>0</v>
      </c>
      <c r="R143" s="18">
        <f>SUM(Tabla1[[#This Row],[2015]:[&gt;2025]])</f>
        <v>90.528545055000009</v>
      </c>
    </row>
    <row r="144" spans="2:18" ht="40" customHeight="1" x14ac:dyDescent="1.1000000000000001">
      <c r="C144" s="45" t="s">
        <v>125</v>
      </c>
      <c r="D144" s="45" t="s">
        <v>145</v>
      </c>
      <c r="E144" s="41" t="s">
        <v>191</v>
      </c>
      <c r="F144" s="40"/>
      <c r="G144" s="40"/>
      <c r="H144" s="40"/>
      <c r="I144" s="40">
        <v>3.8720250000000007</v>
      </c>
      <c r="J144" s="40">
        <v>9.3802580000000013</v>
      </c>
      <c r="K144" s="40">
        <v>10.766108000000001</v>
      </c>
      <c r="L144" s="40">
        <v>75.360335000000006</v>
      </c>
      <c r="M144" s="40">
        <v>3.463997</v>
      </c>
      <c r="N144" s="40">
        <v>0.89767466250000005</v>
      </c>
      <c r="O144" s="40"/>
      <c r="P144" s="40"/>
      <c r="Q144" s="40">
        <v>0</v>
      </c>
      <c r="R144" s="18">
        <f>SUM(Tabla1[[#This Row],[2015]:[&gt;2025]])</f>
        <v>103.7403976625</v>
      </c>
    </row>
    <row r="145" spans="3:18" ht="40" customHeight="1" x14ac:dyDescent="1.1000000000000001">
      <c r="C145" s="45" t="s">
        <v>146</v>
      </c>
      <c r="D145" s="45" t="s">
        <v>147</v>
      </c>
      <c r="E145" s="41" t="s">
        <v>210</v>
      </c>
      <c r="F145" s="40"/>
      <c r="G145" s="40"/>
      <c r="H145" s="40"/>
      <c r="I145" s="40">
        <v>2.3525765000000001</v>
      </c>
      <c r="J145" s="40">
        <v>3.5943564999999991</v>
      </c>
      <c r="K145" s="40">
        <v>2.9116709999999992</v>
      </c>
      <c r="L145" s="40">
        <v>1.5850520000000001</v>
      </c>
      <c r="M145" s="40">
        <v>1.7566139999999997</v>
      </c>
      <c r="N145" s="40">
        <v>0.87830799999999987</v>
      </c>
      <c r="O145" s="40"/>
      <c r="P145" s="40"/>
      <c r="Q145" s="40">
        <v>0</v>
      </c>
      <c r="R145" s="18">
        <f>SUM(Tabla1[[#This Row],[2015]:[&gt;2025]])</f>
        <v>13.078578</v>
      </c>
    </row>
    <row r="146" spans="3:18" ht="40" customHeight="1" x14ac:dyDescent="1.1000000000000001">
      <c r="C146" s="45" t="s">
        <v>146</v>
      </c>
      <c r="D146" s="45" t="s">
        <v>148</v>
      </c>
      <c r="E146" s="41" t="s">
        <v>210</v>
      </c>
      <c r="F146" s="40"/>
      <c r="G146" s="40"/>
      <c r="H146" s="40"/>
      <c r="I146" s="40">
        <v>2.3527545000000001</v>
      </c>
      <c r="J146" s="40">
        <v>3.5943564999999991</v>
      </c>
      <c r="K146" s="40">
        <v>2.9116709999999992</v>
      </c>
      <c r="L146" s="40">
        <v>1.5989120000000001</v>
      </c>
      <c r="M146" s="40">
        <v>1.7566139999999997</v>
      </c>
      <c r="N146" s="40">
        <v>0.87830799999999987</v>
      </c>
      <c r="O146" s="40"/>
      <c r="P146" s="40"/>
      <c r="Q146" s="40">
        <v>0</v>
      </c>
      <c r="R146" s="18">
        <f>SUM(Tabla1[[#This Row],[2015]:[&gt;2025]])</f>
        <v>13.092615999999998</v>
      </c>
    </row>
    <row r="147" spans="3:18" ht="40" customHeight="1" x14ac:dyDescent="1.1000000000000001">
      <c r="C147" s="45" t="s">
        <v>146</v>
      </c>
      <c r="D147" s="45" t="s">
        <v>149</v>
      </c>
      <c r="E147" s="41" t="s">
        <v>212</v>
      </c>
      <c r="F147" s="40"/>
      <c r="G147" s="40"/>
      <c r="H147" s="40"/>
      <c r="I147" s="40">
        <v>2.6549999999999994</v>
      </c>
      <c r="J147" s="40">
        <v>10.130000000000001</v>
      </c>
      <c r="K147" s="40">
        <v>21.670999999999999</v>
      </c>
      <c r="L147" s="40">
        <v>52.542000000000002</v>
      </c>
      <c r="M147" s="40">
        <v>3.198</v>
      </c>
      <c r="N147" s="40">
        <v>80.471865333000025</v>
      </c>
      <c r="O147" s="40">
        <v>2.8050829999999998</v>
      </c>
      <c r="P147" s="40"/>
      <c r="Q147" s="40">
        <v>0</v>
      </c>
      <c r="R147" s="18">
        <f>SUM(Tabla1[[#This Row],[2015]:[&gt;2025]])</f>
        <v>173.47294833300001</v>
      </c>
    </row>
    <row r="148" spans="3:18" ht="40" customHeight="1" x14ac:dyDescent="1.1000000000000001">
      <c r="C148" s="45" t="s">
        <v>146</v>
      </c>
      <c r="D148" s="45" t="s">
        <v>150</v>
      </c>
      <c r="E148" s="41" t="s">
        <v>26</v>
      </c>
      <c r="F148" s="40"/>
      <c r="G148" s="40"/>
      <c r="H148" s="40"/>
      <c r="I148" s="40">
        <v>2.6206343322059995</v>
      </c>
      <c r="J148" s="40">
        <v>3.9099009456599996</v>
      </c>
      <c r="K148" s="40">
        <v>4.7451036024300004</v>
      </c>
      <c r="L148" s="40">
        <v>44.560647957991002</v>
      </c>
      <c r="M148" s="40">
        <v>78.109070579999994</v>
      </c>
      <c r="N148" s="40">
        <v>8.909713</v>
      </c>
      <c r="O148" s="40">
        <v>3.9081947887000004</v>
      </c>
      <c r="P148" s="40">
        <v>40.338326586599997</v>
      </c>
      <c r="Q148" s="40">
        <v>0</v>
      </c>
      <c r="R148" s="18">
        <f>SUM(Tabla1[[#This Row],[2015]:[&gt;2025]])</f>
        <v>187.101591793587</v>
      </c>
    </row>
    <row r="149" spans="3:18" ht="40" customHeight="1" x14ac:dyDescent="1.1000000000000001">
      <c r="C149" s="45" t="s">
        <v>146</v>
      </c>
      <c r="D149" s="45" t="s">
        <v>151</v>
      </c>
      <c r="E149" s="41" t="s">
        <v>192</v>
      </c>
      <c r="F149" s="40"/>
      <c r="G149" s="40"/>
      <c r="H149" s="40"/>
      <c r="I149" s="40">
        <v>1.7959999999968994</v>
      </c>
      <c r="J149" s="40">
        <v>18.765080577089005</v>
      </c>
      <c r="K149" s="40">
        <v>8.4842753725409956</v>
      </c>
      <c r="L149" s="40">
        <v>43.366056350403994</v>
      </c>
      <c r="M149" s="40">
        <v>61.462471932169983</v>
      </c>
      <c r="N149" s="40">
        <v>4.9739806568899994</v>
      </c>
      <c r="O149" s="40">
        <v>121.65296189867797</v>
      </c>
      <c r="P149" s="40">
        <v>14.911732375826999</v>
      </c>
      <c r="Q149" s="40">
        <v>0</v>
      </c>
      <c r="R149" s="18">
        <f>SUM(Tabla1[[#This Row],[2015]:[&gt;2025]])</f>
        <v>275.41255916359586</v>
      </c>
    </row>
    <row r="150" spans="3:18" ht="40" customHeight="1" x14ac:dyDescent="1.1000000000000001">
      <c r="C150" s="45" t="s">
        <v>146</v>
      </c>
      <c r="D150" s="45" t="s">
        <v>152</v>
      </c>
      <c r="E150" s="41" t="s">
        <v>33</v>
      </c>
      <c r="F150" s="40"/>
      <c r="G150" s="40"/>
      <c r="H150" s="40"/>
      <c r="I150" s="40">
        <v>3.7598384988000002</v>
      </c>
      <c r="J150" s="40">
        <v>72.297845020922978</v>
      </c>
      <c r="K150" s="40">
        <v>12.790061466800998</v>
      </c>
      <c r="L150" s="40">
        <v>25.264657553357001</v>
      </c>
      <c r="M150" s="40">
        <v>55.429121474479267</v>
      </c>
      <c r="N150" s="40">
        <v>33.874961901344008</v>
      </c>
      <c r="O150" s="40">
        <v>124.666250933508</v>
      </c>
      <c r="P150" s="40">
        <v>108.23747109066001</v>
      </c>
      <c r="Q150" s="40">
        <v>2877.3123441089451</v>
      </c>
      <c r="R150" s="18">
        <f>SUM(Tabla1[[#This Row],[2015]:[&gt;2025]])</f>
        <v>3313.6325520488172</v>
      </c>
    </row>
    <row r="151" spans="3:18" ht="40" customHeight="1" x14ac:dyDescent="1.1000000000000001">
      <c r="C151" s="45" t="s">
        <v>146</v>
      </c>
      <c r="D151" s="45" t="s">
        <v>155</v>
      </c>
      <c r="E151" s="41" t="s">
        <v>86</v>
      </c>
      <c r="F151" s="40"/>
      <c r="G151" s="40"/>
      <c r="H151" s="40"/>
      <c r="I151" s="40">
        <v>0.80032523499999997</v>
      </c>
      <c r="J151" s="40">
        <v>1.78206496978</v>
      </c>
      <c r="K151" s="40">
        <v>1.6298347746649999</v>
      </c>
      <c r="L151" s="40">
        <v>0.79369735040199996</v>
      </c>
      <c r="M151" s="40">
        <v>0.63604200008</v>
      </c>
      <c r="N151" s="47">
        <v>0.24109142056999999</v>
      </c>
      <c r="O151" s="40"/>
      <c r="P151" s="40"/>
      <c r="Q151" s="40">
        <v>0</v>
      </c>
      <c r="R151" s="18">
        <f>SUM(Tabla1[[#This Row],[2015]:[&gt;2025]])</f>
        <v>5.8830557504969994</v>
      </c>
    </row>
    <row r="152" spans="3:18" ht="40" customHeight="1" x14ac:dyDescent="1.1000000000000001">
      <c r="C152" s="45" t="s">
        <v>146</v>
      </c>
      <c r="D152" s="45" t="s">
        <v>156</v>
      </c>
      <c r="E152" s="41" t="s">
        <v>26</v>
      </c>
      <c r="F152" s="40"/>
      <c r="G152" s="40"/>
      <c r="H152" s="40"/>
      <c r="I152" s="40">
        <v>0.80032523499999997</v>
      </c>
      <c r="J152" s="40">
        <v>1.9588599073199999</v>
      </c>
      <c r="K152" s="40">
        <v>1.8507213920649999</v>
      </c>
      <c r="L152" s="40">
        <v>0.77617903590199999</v>
      </c>
      <c r="M152" s="40">
        <v>0.62085784298000002</v>
      </c>
      <c r="N152" s="47">
        <v>0.22867663794999998</v>
      </c>
      <c r="O152" s="40"/>
      <c r="P152" s="40"/>
      <c r="Q152" s="40">
        <v>0</v>
      </c>
      <c r="R152" s="18">
        <f>SUM(Tabla1[[#This Row],[2015]:[&gt;2025]])</f>
        <v>6.2356200512169986</v>
      </c>
    </row>
    <row r="153" spans="3:18" ht="40" customHeight="1" x14ac:dyDescent="1.1000000000000001">
      <c r="C153" s="45" t="s">
        <v>146</v>
      </c>
      <c r="D153" s="45" t="s">
        <v>157</v>
      </c>
      <c r="E153" s="41" t="s">
        <v>189</v>
      </c>
      <c r="F153" s="40"/>
      <c r="G153" s="40"/>
      <c r="H153" s="40"/>
      <c r="I153" s="40">
        <v>4.7013565033310005</v>
      </c>
      <c r="J153" s="40">
        <v>14.104069509905001</v>
      </c>
      <c r="K153" s="40">
        <v>64.047456312489999</v>
      </c>
      <c r="L153" s="40">
        <v>50.541214010574016</v>
      </c>
      <c r="M153" s="40">
        <v>34.716389995909985</v>
      </c>
      <c r="N153" s="40">
        <v>81.663958104250028</v>
      </c>
      <c r="O153" s="40"/>
      <c r="P153" s="40"/>
      <c r="Q153" s="40">
        <v>0</v>
      </c>
      <c r="R153" s="18">
        <f>SUM(Tabla1[[#This Row],[2015]:[&gt;2025]])</f>
        <v>249.77444443646004</v>
      </c>
    </row>
    <row r="154" spans="3:18" ht="40" customHeight="1" x14ac:dyDescent="1.1000000000000001">
      <c r="C154" s="45" t="s">
        <v>146</v>
      </c>
      <c r="D154" s="45" t="s">
        <v>158</v>
      </c>
      <c r="E154" s="41" t="s">
        <v>191</v>
      </c>
      <c r="F154" s="40"/>
      <c r="G154" s="40"/>
      <c r="H154" s="40"/>
      <c r="I154" s="40">
        <v>0.89156193186999999</v>
      </c>
      <c r="J154" s="40">
        <v>7.2037089991559995</v>
      </c>
      <c r="K154" s="40">
        <v>2.5883236987</v>
      </c>
      <c r="L154" s="40">
        <v>2.9474447058999997</v>
      </c>
      <c r="M154" s="40">
        <v>2.8392520770999998</v>
      </c>
      <c r="N154" s="40">
        <v>1.4272846548000002</v>
      </c>
      <c r="O154" s="40"/>
      <c r="P154" s="40"/>
      <c r="Q154" s="40">
        <v>0</v>
      </c>
      <c r="R154" s="18">
        <f>SUM(Tabla1[[#This Row],[2015]:[&gt;2025]])</f>
        <v>17.897576067526</v>
      </c>
    </row>
    <row r="155" spans="3:18" ht="40" customHeight="1" x14ac:dyDescent="1.1000000000000001">
      <c r="C155" s="45" t="s">
        <v>146</v>
      </c>
      <c r="D155" s="45" t="s">
        <v>153</v>
      </c>
      <c r="E155" s="41" t="s">
        <v>127</v>
      </c>
      <c r="F155" s="40"/>
      <c r="G155" s="40"/>
      <c r="H155" s="40"/>
      <c r="I155" s="40">
        <v>3.4406160000000003</v>
      </c>
      <c r="J155" s="40">
        <v>10.940467936000001</v>
      </c>
      <c r="K155" s="40">
        <v>2.9085800000000002</v>
      </c>
      <c r="L155" s="40">
        <v>2.5591464999999998</v>
      </c>
      <c r="M155" s="40">
        <v>75.239690249999995</v>
      </c>
      <c r="N155" s="40">
        <v>1.956772</v>
      </c>
      <c r="O155" s="40"/>
      <c r="P155" s="40"/>
      <c r="Q155" s="40">
        <v>0</v>
      </c>
      <c r="R155" s="18">
        <f>SUM(Tabla1[[#This Row],[2015]:[&gt;2025]])</f>
        <v>97.045272686000004</v>
      </c>
    </row>
    <row r="156" spans="3:18" ht="40" customHeight="1" x14ac:dyDescent="1.1000000000000001">
      <c r="C156" s="45" t="s">
        <v>146</v>
      </c>
      <c r="D156" s="45" t="s">
        <v>154</v>
      </c>
      <c r="E156" s="41" t="s">
        <v>127</v>
      </c>
      <c r="F156" s="40"/>
      <c r="G156" s="40"/>
      <c r="H156" s="40"/>
      <c r="I156" s="40">
        <v>2.4832619999999999</v>
      </c>
      <c r="J156" s="40">
        <v>2.8409000000000004</v>
      </c>
      <c r="K156" s="40">
        <v>9.5969999999999995</v>
      </c>
      <c r="L156" s="40">
        <v>2.7700000000000005</v>
      </c>
      <c r="M156" s="40">
        <v>2.9073489999999995</v>
      </c>
      <c r="N156" s="40">
        <v>1.0081290000000001</v>
      </c>
      <c r="O156" s="40"/>
      <c r="P156" s="40"/>
      <c r="Q156" s="40">
        <v>0</v>
      </c>
      <c r="R156" s="18">
        <f>SUM(Tabla1[[#This Row],[2015]:[&gt;2025]])</f>
        <v>21.606639999999999</v>
      </c>
    </row>
    <row r="157" spans="3:18" ht="40" customHeight="1" x14ac:dyDescent="1.1000000000000001">
      <c r="C157" s="45" t="s">
        <v>146</v>
      </c>
      <c r="D157" s="45" t="s">
        <v>159</v>
      </c>
      <c r="E157" s="41" t="s">
        <v>98</v>
      </c>
      <c r="F157" s="40"/>
      <c r="G157" s="40"/>
      <c r="H157" s="40"/>
      <c r="I157" s="40">
        <v>4.9750000000000014</v>
      </c>
      <c r="J157" s="40">
        <v>5.8250000000000011</v>
      </c>
      <c r="K157" s="40">
        <v>4.1250000000000009</v>
      </c>
      <c r="L157" s="40">
        <v>3.0750000000000002</v>
      </c>
      <c r="M157" s="40"/>
      <c r="N157" s="40"/>
      <c r="O157" s="40"/>
      <c r="P157" s="40"/>
      <c r="Q157" s="40">
        <v>0</v>
      </c>
      <c r="R157" s="18">
        <f>SUM(Tabla1[[#This Row],[2015]:[&gt;2025]])</f>
        <v>18.000000000000004</v>
      </c>
    </row>
    <row r="158" spans="3:18" ht="40" customHeight="1" x14ac:dyDescent="1.1000000000000001">
      <c r="C158" s="45" t="s">
        <v>146</v>
      </c>
      <c r="D158" s="45" t="s">
        <v>160</v>
      </c>
      <c r="E158" s="41" t="s">
        <v>192</v>
      </c>
      <c r="F158" s="40"/>
      <c r="G158" s="40"/>
      <c r="H158" s="40"/>
      <c r="I158" s="40">
        <v>1.3018286852482996</v>
      </c>
      <c r="J158" s="40">
        <v>2.7468288237769998</v>
      </c>
      <c r="K158" s="40">
        <v>1.7706262324278998</v>
      </c>
      <c r="L158" s="40">
        <v>2.0831023604325001</v>
      </c>
      <c r="M158" s="40">
        <v>0.55046992000000017</v>
      </c>
      <c r="N158" s="40">
        <v>0.58947189</v>
      </c>
      <c r="O158" s="40"/>
      <c r="P158" s="40"/>
      <c r="Q158" s="40">
        <v>0</v>
      </c>
      <c r="R158" s="18">
        <f>SUM(Tabla1[[#This Row],[2015]:[&gt;2025]])</f>
        <v>9.0423279118856996</v>
      </c>
    </row>
    <row r="159" spans="3:18" ht="40" customHeight="1" x14ac:dyDescent="1.1000000000000001">
      <c r="C159" s="45" t="s">
        <v>146</v>
      </c>
      <c r="D159" s="45" t="s">
        <v>161</v>
      </c>
      <c r="E159" s="41" t="s">
        <v>192</v>
      </c>
      <c r="F159" s="40"/>
      <c r="G159" s="40"/>
      <c r="H159" s="40"/>
      <c r="I159" s="40">
        <v>1.3972423542948997</v>
      </c>
      <c r="J159" s="40">
        <v>2.7082412970329997</v>
      </c>
      <c r="K159" s="40">
        <v>1.7748456566949</v>
      </c>
      <c r="L159" s="40">
        <v>2.0831023604325001</v>
      </c>
      <c r="M159" s="40">
        <v>0.55428993000000015</v>
      </c>
      <c r="N159" s="40">
        <v>0.59518234999999997</v>
      </c>
      <c r="O159" s="40"/>
      <c r="P159" s="40"/>
      <c r="Q159" s="40">
        <v>0</v>
      </c>
      <c r="R159" s="18">
        <f>SUM(Tabla1[[#This Row],[2015]:[&gt;2025]])</f>
        <v>9.1129039484552994</v>
      </c>
    </row>
    <row r="160" spans="3:18" ht="40" customHeight="1" x14ac:dyDescent="1.1000000000000001">
      <c r="C160" s="45" t="s">
        <v>146</v>
      </c>
      <c r="D160" s="45" t="s">
        <v>162</v>
      </c>
      <c r="E160" s="41" t="s">
        <v>26</v>
      </c>
      <c r="F160" s="40"/>
      <c r="G160" s="40"/>
      <c r="H160" s="40"/>
      <c r="I160" s="40">
        <v>1.3622021743169996</v>
      </c>
      <c r="J160" s="40">
        <v>3.7845090471239997</v>
      </c>
      <c r="K160" s="40">
        <v>4.2064958854699999</v>
      </c>
      <c r="L160" s="40">
        <v>2.4427817605</v>
      </c>
      <c r="M160" s="40">
        <v>3.2404270717000001</v>
      </c>
      <c r="N160" s="40">
        <v>1.54559804508</v>
      </c>
      <c r="O160" s="40"/>
      <c r="P160" s="40"/>
      <c r="Q160" s="40">
        <v>0</v>
      </c>
      <c r="R160" s="18">
        <f>SUM(Tabla1[[#This Row],[2015]:[&gt;2025]])</f>
        <v>16.582013984191001</v>
      </c>
    </row>
    <row r="161" spans="3:21" ht="42" x14ac:dyDescent="0.45">
      <c r="C161" s="51" t="s">
        <v>18</v>
      </c>
      <c r="D161" s="51"/>
      <c r="E161" s="51"/>
      <c r="F161" s="23">
        <f>SUM(Tabla1[2015])</f>
        <v>4.8090853735270001</v>
      </c>
      <c r="G161" s="23">
        <f>SUM(Tabla1[2016])</f>
        <v>125.69897192559094</v>
      </c>
      <c r="H161" s="23">
        <f>SUM(Tabla1[2017])</f>
        <v>1072.3074977194653</v>
      </c>
      <c r="I161" s="23">
        <f>SUM(Tabla1[2018])</f>
        <v>2653.7925296383946</v>
      </c>
      <c r="J161" s="23">
        <f>SUM(Tabla1[2019])</f>
        <v>4541.8681527579656</v>
      </c>
      <c r="K161" s="23">
        <f>SUM(Tabla1[2020])</f>
        <v>4942.7103222406731</v>
      </c>
      <c r="L161" s="23">
        <f>SUM(Tabla1[2021])</f>
        <v>4427.1743550007241</v>
      </c>
      <c r="M161" s="23">
        <f>SUM(Tabla1[2022])</f>
        <v>3880.5327243139818</v>
      </c>
      <c r="N161" s="23">
        <f>SUM(Tabla1[2023])</f>
        <v>4176.3321681285433</v>
      </c>
      <c r="O161" s="23">
        <f>SUM(Tabla1[2024])</f>
        <v>5321.2029963652913</v>
      </c>
      <c r="P161" s="23">
        <f>SUM(Tabla1[2025])</f>
        <v>4878.0949197838836</v>
      </c>
      <c r="Q161" s="23">
        <f>SUM(Tabla1[&gt;2025])</f>
        <v>33450.085574830315</v>
      </c>
      <c r="R161" s="23">
        <f>SUM(Tabla1[Total])</f>
        <v>69474.609298078343</v>
      </c>
    </row>
    <row r="162" spans="3:21" ht="30" x14ac:dyDescent="0.45">
      <c r="C162" s="24"/>
      <c r="D162" s="24"/>
      <c r="E162" s="24"/>
      <c r="F162" s="25"/>
      <c r="G162" s="25"/>
      <c r="H162" s="25"/>
      <c r="I162" s="25"/>
      <c r="J162" s="25"/>
      <c r="K162" s="25"/>
      <c r="L162" s="25"/>
      <c r="M162" s="25"/>
      <c r="N162" s="25"/>
      <c r="O162" s="25"/>
      <c r="P162" s="25"/>
      <c r="Q162" s="25"/>
      <c r="R162" s="25"/>
    </row>
    <row r="163" spans="3:21" ht="33.5" x14ac:dyDescent="0.9">
      <c r="C163" s="26" t="s">
        <v>163</v>
      </c>
      <c r="D163" s="4"/>
      <c r="E163" s="4"/>
      <c r="F163" s="4"/>
      <c r="G163" s="4"/>
      <c r="H163" s="4"/>
      <c r="I163" s="4"/>
      <c r="J163" s="4"/>
      <c r="K163" s="4"/>
      <c r="L163" s="4"/>
      <c r="M163" s="4"/>
      <c r="N163" s="4"/>
      <c r="O163" s="4"/>
      <c r="P163" s="4"/>
      <c r="Q163" s="4"/>
      <c r="R163" s="4"/>
    </row>
    <row r="164" spans="3:21" ht="33.5" x14ac:dyDescent="0.9">
      <c r="C164" s="27" t="s">
        <v>226</v>
      </c>
      <c r="D164" s="4"/>
      <c r="E164" s="4"/>
      <c r="F164" s="4"/>
      <c r="G164" s="4"/>
      <c r="H164" s="4"/>
      <c r="I164" s="4"/>
      <c r="J164" s="4"/>
      <c r="K164" s="4"/>
      <c r="L164" s="4"/>
      <c r="M164" s="4"/>
      <c r="N164" s="4"/>
      <c r="O164" s="4"/>
      <c r="P164" s="4"/>
      <c r="Q164" s="4"/>
      <c r="R164" s="4"/>
    </row>
    <row r="165" spans="3:21" ht="33.5" x14ac:dyDescent="0.9">
      <c r="C165" s="27" t="s">
        <v>164</v>
      </c>
      <c r="D165" s="4"/>
      <c r="E165" s="4"/>
      <c r="F165" s="4"/>
      <c r="G165" s="4"/>
      <c r="H165" s="4"/>
      <c r="I165" s="4"/>
      <c r="J165" s="4"/>
      <c r="K165" s="4"/>
      <c r="L165" s="4"/>
      <c r="M165" s="4"/>
      <c r="N165" s="4"/>
      <c r="O165" s="4"/>
      <c r="P165" s="4"/>
      <c r="Q165" s="4"/>
      <c r="R165" s="4"/>
    </row>
    <row r="166" spans="3:21" ht="71.5" customHeight="1" x14ac:dyDescent="0.45">
      <c r="C166" s="58" t="s">
        <v>227</v>
      </c>
      <c r="D166" s="58"/>
      <c r="E166" s="58"/>
      <c r="F166" s="58"/>
      <c r="G166" s="58"/>
      <c r="H166" s="58"/>
      <c r="I166" s="58"/>
      <c r="J166" s="58"/>
      <c r="K166" s="58"/>
      <c r="L166" s="58"/>
      <c r="M166" s="58"/>
      <c r="N166" s="58"/>
      <c r="O166" s="58"/>
      <c r="P166" s="58"/>
      <c r="Q166" s="58"/>
      <c r="R166" s="58"/>
      <c r="S166" s="58"/>
      <c r="T166" s="58"/>
      <c r="U166" s="58"/>
    </row>
    <row r="167" spans="3:21" ht="33.5" x14ac:dyDescent="0.9">
      <c r="C167" s="27" t="s">
        <v>225</v>
      </c>
      <c r="D167" s="4"/>
      <c r="E167" s="4"/>
      <c r="F167" s="4"/>
      <c r="G167" s="4"/>
      <c r="H167" s="4"/>
      <c r="I167" s="4"/>
      <c r="J167" s="4"/>
      <c r="K167" s="4"/>
      <c r="L167" s="4"/>
      <c r="M167" s="4"/>
      <c r="N167" s="4"/>
      <c r="O167" s="4"/>
      <c r="P167" s="4"/>
      <c r="Q167" s="4"/>
      <c r="R167" s="4"/>
    </row>
    <row r="168" spans="3:21" x14ac:dyDescent="0.45">
      <c r="D168" s="4"/>
      <c r="E168" s="4"/>
      <c r="F168" s="4"/>
      <c r="G168" s="4"/>
      <c r="H168" s="4"/>
      <c r="I168" s="4"/>
      <c r="J168" s="4"/>
      <c r="K168" s="4"/>
      <c r="L168" s="4"/>
      <c r="M168" s="4"/>
      <c r="N168" s="4"/>
      <c r="O168" s="4"/>
      <c r="P168" s="4"/>
      <c r="Q168" s="4"/>
      <c r="R168" s="4"/>
    </row>
  </sheetData>
  <mergeCells count="6">
    <mergeCell ref="C166:U166"/>
    <mergeCell ref="C1:Q1"/>
    <mergeCell ref="C47:Q47"/>
    <mergeCell ref="C161:E161"/>
    <mergeCell ref="C3:R3"/>
    <mergeCell ref="C2:R2"/>
  </mergeCells>
  <printOptions horizontalCentered="1"/>
  <pageMargins left="0.59055118110236227" right="0.59055118110236227" top="0.74803149606299213" bottom="0.74803149606299213" header="0.31496062992125984" footer="0.31496062992125984"/>
  <pageSetup scale="14" orientation="portrait" r:id="rId1"/>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526DDF-6E84-431A-9AB7-9901E6998CCE}">
  <dimension ref="A1:F2139"/>
  <sheetViews>
    <sheetView view="pageBreakPreview" zoomScale="85" zoomScaleNormal="78" zoomScaleSheetLayoutView="85" workbookViewId="0">
      <selection activeCell="A10" sqref="A10"/>
    </sheetView>
  </sheetViews>
  <sheetFormatPr baseColWidth="10" defaultColWidth="9.1796875" defaultRowHeight="16.5" x14ac:dyDescent="0.45"/>
  <cols>
    <col min="1" max="1" width="66.7265625" style="28" customWidth="1"/>
    <col min="2" max="2" width="52.7265625" style="28" customWidth="1"/>
    <col min="3" max="3" width="35.7265625" style="28" customWidth="1"/>
    <col min="4" max="5" width="34.81640625" style="28" bestFit="1" customWidth="1"/>
    <col min="6" max="6" width="35.7265625" style="33" customWidth="1"/>
    <col min="7" max="16384" width="9.1796875" style="28"/>
  </cols>
  <sheetData>
    <row r="1" spans="1:6" ht="33" customHeight="1" x14ac:dyDescent="0.9">
      <c r="A1" s="54" t="s">
        <v>0</v>
      </c>
      <c r="B1" s="54"/>
      <c r="C1" s="54"/>
      <c r="D1" s="54"/>
      <c r="E1" s="54"/>
      <c r="F1" s="54"/>
    </row>
    <row r="2" spans="1:6" ht="24" x14ac:dyDescent="0.65">
      <c r="A2" s="55" t="s">
        <v>224</v>
      </c>
      <c r="B2" s="55"/>
      <c r="C2" s="55"/>
      <c r="D2" s="55"/>
      <c r="E2" s="55"/>
      <c r="F2" s="55"/>
    </row>
    <row r="3" spans="1:6" ht="18" customHeight="1" x14ac:dyDescent="0.45">
      <c r="A3" s="29"/>
      <c r="B3" s="29"/>
      <c r="C3" s="29"/>
      <c r="D3" s="29"/>
      <c r="E3" s="29"/>
      <c r="F3" s="29"/>
    </row>
    <row r="4" spans="1:6" ht="18" customHeight="1" x14ac:dyDescent="0.45">
      <c r="A4" s="34" t="s">
        <v>163</v>
      </c>
      <c r="B4" s="29"/>
      <c r="C4" s="29"/>
      <c r="D4" s="29"/>
      <c r="E4" s="29"/>
      <c r="F4" s="29"/>
    </row>
    <row r="5" spans="1:6" ht="18" customHeight="1" x14ac:dyDescent="0.45">
      <c r="A5" s="4" t="s">
        <v>226</v>
      </c>
      <c r="B5" s="29"/>
      <c r="C5" s="29"/>
      <c r="D5" s="29"/>
      <c r="E5" s="29"/>
      <c r="F5" s="29"/>
    </row>
    <row r="6" spans="1:6" ht="18" customHeight="1" x14ac:dyDescent="0.45">
      <c r="A6" s="4" t="s">
        <v>164</v>
      </c>
      <c r="B6" s="29"/>
      <c r="C6" s="29"/>
      <c r="D6" s="29"/>
      <c r="E6" s="29"/>
      <c r="F6" s="29"/>
    </row>
    <row r="7" spans="1:6" ht="31" customHeight="1" x14ac:dyDescent="0.45">
      <c r="A7" s="59" t="s">
        <v>227</v>
      </c>
      <c r="B7" s="59"/>
      <c r="C7" s="59"/>
      <c r="D7" s="59"/>
      <c r="E7" s="59"/>
      <c r="F7" s="59"/>
    </row>
    <row r="8" spans="1:6" ht="18" customHeight="1" x14ac:dyDescent="0.45">
      <c r="A8" s="4" t="s">
        <v>225</v>
      </c>
      <c r="B8" s="29"/>
      <c r="C8" s="29"/>
      <c r="D8" s="29"/>
      <c r="E8" s="29"/>
      <c r="F8" s="46"/>
    </row>
    <row r="9" spans="1:6" ht="22" customHeight="1" x14ac:dyDescent="0.6">
      <c r="A9" s="57" t="s">
        <v>18</v>
      </c>
      <c r="B9" s="57"/>
      <c r="C9" s="57"/>
      <c r="D9" s="57"/>
      <c r="E9" s="57"/>
      <c r="F9" s="56">
        <f>SUBTOTAL(9,Tabla44[Inversiones aprobadas en Planes
(Dólares americanos)])</f>
        <v>69474609298.078476</v>
      </c>
    </row>
    <row r="10" spans="1:6" ht="55" customHeight="1" x14ac:dyDescent="0.45">
      <c r="A10" s="30" t="s">
        <v>4</v>
      </c>
      <c r="B10" s="30" t="s">
        <v>5</v>
      </c>
      <c r="C10" s="30" t="s">
        <v>165</v>
      </c>
      <c r="D10" s="31" t="s">
        <v>166</v>
      </c>
      <c r="E10" s="30" t="s">
        <v>167</v>
      </c>
      <c r="F10" s="32" t="s">
        <v>168</v>
      </c>
    </row>
    <row r="11" spans="1:6" ht="20.149999999999999" customHeight="1" x14ac:dyDescent="0.45">
      <c r="A11" s="42" t="s">
        <v>20</v>
      </c>
      <c r="B11" s="43" t="s">
        <v>211</v>
      </c>
      <c r="C11" s="42" t="s">
        <v>213</v>
      </c>
      <c r="D11" s="42" t="s">
        <v>214</v>
      </c>
      <c r="E11" s="42">
        <v>2028</v>
      </c>
      <c r="F11" s="44">
        <v>69381913.955054998</v>
      </c>
    </row>
    <row r="12" spans="1:6" ht="20.149999999999999" customHeight="1" x14ac:dyDescent="0.45">
      <c r="A12" s="42" t="s">
        <v>20</v>
      </c>
      <c r="B12" s="43" t="s">
        <v>211</v>
      </c>
      <c r="C12" s="42" t="s">
        <v>213</v>
      </c>
      <c r="D12" s="42" t="s">
        <v>214</v>
      </c>
      <c r="E12" s="42">
        <v>2029</v>
      </c>
      <c r="F12" s="44">
        <v>176326891.55725998</v>
      </c>
    </row>
    <row r="13" spans="1:6" ht="20.149999999999999" customHeight="1" x14ac:dyDescent="0.45">
      <c r="A13" s="42" t="s">
        <v>20</v>
      </c>
      <c r="B13" s="43" t="s">
        <v>211</v>
      </c>
      <c r="C13" s="42" t="s">
        <v>213</v>
      </c>
      <c r="D13" s="42" t="s">
        <v>214</v>
      </c>
      <c r="E13" s="42">
        <v>2030</v>
      </c>
      <c r="F13" s="44">
        <v>175502144.53305998</v>
      </c>
    </row>
    <row r="14" spans="1:6" ht="20.149999999999999" customHeight="1" x14ac:dyDescent="0.45">
      <c r="A14" s="42" t="s">
        <v>20</v>
      </c>
      <c r="B14" s="43" t="s">
        <v>211</v>
      </c>
      <c r="C14" s="42" t="s">
        <v>213</v>
      </c>
      <c r="D14" s="42" t="s">
        <v>214</v>
      </c>
      <c r="E14" s="42">
        <v>2031</v>
      </c>
      <c r="F14" s="44">
        <v>166667612.72296</v>
      </c>
    </row>
    <row r="15" spans="1:6" ht="20.149999999999999" customHeight="1" x14ac:dyDescent="0.45">
      <c r="A15" s="42" t="s">
        <v>20</v>
      </c>
      <c r="B15" s="43" t="s">
        <v>211</v>
      </c>
      <c r="C15" s="42" t="s">
        <v>213</v>
      </c>
      <c r="D15" s="42" t="s">
        <v>214</v>
      </c>
      <c r="E15" s="42">
        <v>2032</v>
      </c>
      <c r="F15" s="44">
        <v>103490114.76757</v>
      </c>
    </row>
    <row r="16" spans="1:6" ht="20.149999999999999" customHeight="1" x14ac:dyDescent="0.45">
      <c r="A16" s="42" t="s">
        <v>20</v>
      </c>
      <c r="B16" s="43" t="s">
        <v>211</v>
      </c>
      <c r="C16" s="42" t="s">
        <v>213</v>
      </c>
      <c r="D16" s="42" t="s">
        <v>214</v>
      </c>
      <c r="E16" s="42">
        <v>2033</v>
      </c>
      <c r="F16" s="44">
        <v>261454922.48426002</v>
      </c>
    </row>
    <row r="17" spans="1:6" ht="20.149999999999999" customHeight="1" x14ac:dyDescent="0.45">
      <c r="A17" s="42" t="s">
        <v>20</v>
      </c>
      <c r="B17" s="43" t="s">
        <v>211</v>
      </c>
      <c r="C17" s="42" t="s">
        <v>213</v>
      </c>
      <c r="D17" s="42" t="s">
        <v>214</v>
      </c>
      <c r="E17" s="42">
        <v>2034</v>
      </c>
      <c r="F17" s="44">
        <v>102644235.62946001</v>
      </c>
    </row>
    <row r="18" spans="1:6" ht="20.149999999999999" customHeight="1" x14ac:dyDescent="0.45">
      <c r="A18" s="42" t="s">
        <v>20</v>
      </c>
      <c r="B18" s="43" t="s">
        <v>211</v>
      </c>
      <c r="C18" s="42" t="s">
        <v>213</v>
      </c>
      <c r="D18" s="42" t="s">
        <v>214</v>
      </c>
      <c r="E18" s="42">
        <v>2035</v>
      </c>
      <c r="F18" s="44">
        <v>124130065.01856002</v>
      </c>
    </row>
    <row r="19" spans="1:6" ht="20.149999999999999" customHeight="1" x14ac:dyDescent="0.45">
      <c r="A19" s="42" t="s">
        <v>20</v>
      </c>
      <c r="B19" s="43" t="s">
        <v>211</v>
      </c>
      <c r="C19" s="42" t="s">
        <v>213</v>
      </c>
      <c r="D19" s="42" t="s">
        <v>214</v>
      </c>
      <c r="E19" s="42">
        <v>2036</v>
      </c>
      <c r="F19" s="44">
        <v>101028974.03335001</v>
      </c>
    </row>
    <row r="20" spans="1:6" ht="20.149999999999999" customHeight="1" x14ac:dyDescent="0.45">
      <c r="A20" s="42" t="s">
        <v>20</v>
      </c>
      <c r="B20" s="43" t="s">
        <v>211</v>
      </c>
      <c r="C20" s="42" t="s">
        <v>213</v>
      </c>
      <c r="D20" s="42" t="s">
        <v>214</v>
      </c>
      <c r="E20" s="42">
        <v>2037</v>
      </c>
      <c r="F20" s="44">
        <v>261312014.61596</v>
      </c>
    </row>
    <row r="21" spans="1:6" ht="20.149999999999999" customHeight="1" x14ac:dyDescent="0.45">
      <c r="A21" s="42" t="s">
        <v>20</v>
      </c>
      <c r="B21" s="43" t="s">
        <v>211</v>
      </c>
      <c r="C21" s="42" t="s">
        <v>213</v>
      </c>
      <c r="D21" s="42" t="s">
        <v>214</v>
      </c>
      <c r="E21" s="42">
        <v>2038</v>
      </c>
      <c r="F21" s="44">
        <v>101851640.72816002</v>
      </c>
    </row>
    <row r="22" spans="1:6" ht="20.149999999999999" customHeight="1" x14ac:dyDescent="0.45">
      <c r="A22" s="42" t="s">
        <v>20</v>
      </c>
      <c r="B22" s="43" t="s">
        <v>211</v>
      </c>
      <c r="C22" s="42" t="s">
        <v>213</v>
      </c>
      <c r="D22" s="42" t="s">
        <v>214</v>
      </c>
      <c r="E22" s="42">
        <v>2039</v>
      </c>
      <c r="F22" s="44">
        <v>124071150.69716001</v>
      </c>
    </row>
    <row r="23" spans="1:6" ht="20.149999999999999" customHeight="1" x14ac:dyDescent="0.45">
      <c r="A23" s="42" t="s">
        <v>20</v>
      </c>
      <c r="B23" s="43" t="s">
        <v>211</v>
      </c>
      <c r="C23" s="42" t="s">
        <v>213</v>
      </c>
      <c r="D23" s="42" t="s">
        <v>214</v>
      </c>
      <c r="E23" s="42">
        <v>2040</v>
      </c>
      <c r="F23" s="44">
        <v>101161505.82605</v>
      </c>
    </row>
    <row r="24" spans="1:6" ht="20.149999999999999" customHeight="1" x14ac:dyDescent="0.45">
      <c r="A24" s="42" t="s">
        <v>20</v>
      </c>
      <c r="B24" s="43" t="s">
        <v>211</v>
      </c>
      <c r="C24" s="42" t="s">
        <v>213</v>
      </c>
      <c r="D24" s="42" t="s">
        <v>214</v>
      </c>
      <c r="E24" s="42">
        <v>2041</v>
      </c>
      <c r="F24" s="44">
        <v>260859691.12786001</v>
      </c>
    </row>
    <row r="25" spans="1:6" ht="20.149999999999999" customHeight="1" x14ac:dyDescent="0.45">
      <c r="A25" s="42" t="s">
        <v>20</v>
      </c>
      <c r="B25" s="43" t="s">
        <v>211</v>
      </c>
      <c r="C25" s="42" t="s">
        <v>213</v>
      </c>
      <c r="D25" s="42" t="s">
        <v>214</v>
      </c>
      <c r="E25" s="42">
        <v>2042</v>
      </c>
      <c r="F25" s="44">
        <v>101688832.04326001</v>
      </c>
    </row>
    <row r="26" spans="1:6" ht="20.149999999999999" customHeight="1" x14ac:dyDescent="0.45">
      <c r="A26" s="42" t="s">
        <v>20</v>
      </c>
      <c r="B26" s="43" t="s">
        <v>211</v>
      </c>
      <c r="C26" s="42" t="s">
        <v>213</v>
      </c>
      <c r="D26" s="42" t="s">
        <v>214</v>
      </c>
      <c r="E26" s="42">
        <v>2043</v>
      </c>
      <c r="F26" s="44">
        <v>101931826.02196001</v>
      </c>
    </row>
    <row r="27" spans="1:6" ht="20.149999999999999" customHeight="1" x14ac:dyDescent="0.45">
      <c r="A27" s="42" t="s">
        <v>20</v>
      </c>
      <c r="B27" s="43" t="s">
        <v>211</v>
      </c>
      <c r="C27" s="42" t="s">
        <v>213</v>
      </c>
      <c r="D27" s="42" t="s">
        <v>214</v>
      </c>
      <c r="E27" s="42">
        <v>2044</v>
      </c>
      <c r="F27" s="44">
        <v>124085396.70415001</v>
      </c>
    </row>
    <row r="28" spans="1:6" ht="20.149999999999999" customHeight="1" x14ac:dyDescent="0.45">
      <c r="A28" s="42" t="s">
        <v>20</v>
      </c>
      <c r="B28" s="43" t="s">
        <v>211</v>
      </c>
      <c r="C28" s="42" t="s">
        <v>213</v>
      </c>
      <c r="D28" s="42" t="s">
        <v>214</v>
      </c>
      <c r="E28" s="42">
        <v>2045</v>
      </c>
      <c r="F28" s="44">
        <v>195448414.68555999</v>
      </c>
    </row>
    <row r="29" spans="1:6" ht="20.149999999999999" customHeight="1" x14ac:dyDescent="0.45">
      <c r="A29" s="42" t="s">
        <v>20</v>
      </c>
      <c r="B29" s="43" t="s">
        <v>211</v>
      </c>
      <c r="C29" s="42" t="s">
        <v>213</v>
      </c>
      <c r="D29" s="42" t="s">
        <v>214</v>
      </c>
      <c r="E29" s="42">
        <v>2046</v>
      </c>
      <c r="F29" s="44">
        <v>168615380.39715999</v>
      </c>
    </row>
    <row r="30" spans="1:6" ht="20.149999999999999" customHeight="1" x14ac:dyDescent="0.45">
      <c r="A30" s="42" t="s">
        <v>20</v>
      </c>
      <c r="B30" s="43" t="s">
        <v>211</v>
      </c>
      <c r="C30" s="42" t="s">
        <v>213</v>
      </c>
      <c r="D30" s="42" t="s">
        <v>214</v>
      </c>
      <c r="E30" s="42">
        <v>2047</v>
      </c>
      <c r="F30" s="44">
        <v>101493738.35145999</v>
      </c>
    </row>
    <row r="31" spans="1:6" ht="20.149999999999999" customHeight="1" x14ac:dyDescent="0.45">
      <c r="A31" s="42" t="s">
        <v>20</v>
      </c>
      <c r="B31" s="43" t="s">
        <v>211</v>
      </c>
      <c r="C31" s="42" t="s">
        <v>213</v>
      </c>
      <c r="D31" s="42" t="s">
        <v>214</v>
      </c>
      <c r="E31" s="42">
        <v>2048</v>
      </c>
      <c r="F31" s="44">
        <v>170626103.72444999</v>
      </c>
    </row>
    <row r="32" spans="1:6" ht="20.149999999999999" customHeight="1" x14ac:dyDescent="0.45">
      <c r="A32" s="42" t="s">
        <v>20</v>
      </c>
      <c r="B32" s="43" t="s">
        <v>211</v>
      </c>
      <c r="C32" s="42" t="s">
        <v>213</v>
      </c>
      <c r="D32" s="42" t="s">
        <v>214</v>
      </c>
      <c r="E32" s="42">
        <v>2049</v>
      </c>
      <c r="F32" s="44">
        <v>100644415.50456002</v>
      </c>
    </row>
    <row r="33" spans="1:6" ht="20.149999999999999" customHeight="1" x14ac:dyDescent="0.45">
      <c r="A33" s="42" t="s">
        <v>20</v>
      </c>
      <c r="B33" s="43" t="s">
        <v>211</v>
      </c>
      <c r="C33" s="42" t="s">
        <v>213</v>
      </c>
      <c r="D33" s="42" t="s">
        <v>214</v>
      </c>
      <c r="E33" s="42">
        <v>2050</v>
      </c>
      <c r="F33" s="44">
        <v>100660323.84366003</v>
      </c>
    </row>
    <row r="34" spans="1:6" ht="20.149999999999999" customHeight="1" x14ac:dyDescent="0.45">
      <c r="A34" s="42" t="s">
        <v>20</v>
      </c>
      <c r="B34" s="43" t="s">
        <v>211</v>
      </c>
      <c r="C34" s="42" t="s">
        <v>213</v>
      </c>
      <c r="D34" s="42" t="s">
        <v>214</v>
      </c>
      <c r="E34" s="42">
        <v>2051</v>
      </c>
      <c r="F34" s="44">
        <v>100661999.18156002</v>
      </c>
    </row>
    <row r="35" spans="1:6" ht="20.149999999999999" customHeight="1" x14ac:dyDescent="0.45">
      <c r="A35" s="42" t="s">
        <v>20</v>
      </c>
      <c r="B35" s="43" t="s">
        <v>211</v>
      </c>
      <c r="C35" s="42" t="s">
        <v>213</v>
      </c>
      <c r="D35" s="42" t="s">
        <v>214</v>
      </c>
      <c r="E35" s="42">
        <v>2052</v>
      </c>
      <c r="F35" s="44">
        <v>22896518.676541001</v>
      </c>
    </row>
    <row r="36" spans="1:6" ht="20.149999999999999" customHeight="1" x14ac:dyDescent="0.45">
      <c r="A36" s="42" t="s">
        <v>20</v>
      </c>
      <c r="B36" s="43" t="s">
        <v>211</v>
      </c>
      <c r="C36" s="42" t="s">
        <v>215</v>
      </c>
      <c r="D36" s="42" t="s">
        <v>214</v>
      </c>
      <c r="E36" s="42">
        <v>2017</v>
      </c>
      <c r="F36" s="44">
        <v>42311686.835321203</v>
      </c>
    </row>
    <row r="37" spans="1:6" ht="20.149999999999999" customHeight="1" x14ac:dyDescent="0.45">
      <c r="A37" s="42" t="s">
        <v>20</v>
      </c>
      <c r="B37" s="43" t="s">
        <v>211</v>
      </c>
      <c r="C37" s="42" t="s">
        <v>215</v>
      </c>
      <c r="D37" s="42" t="s">
        <v>214</v>
      </c>
      <c r="E37" s="42">
        <v>2018</v>
      </c>
      <c r="F37" s="44">
        <v>99333397.027465999</v>
      </c>
    </row>
    <row r="38" spans="1:6" ht="20.149999999999999" customHeight="1" x14ac:dyDescent="0.45">
      <c r="A38" s="42" t="s">
        <v>20</v>
      </c>
      <c r="B38" s="43" t="s">
        <v>211</v>
      </c>
      <c r="C38" s="42" t="s">
        <v>215</v>
      </c>
      <c r="D38" s="42" t="s">
        <v>214</v>
      </c>
      <c r="E38" s="42">
        <v>2019</v>
      </c>
      <c r="F38" s="44">
        <v>54086754.191189408</v>
      </c>
    </row>
    <row r="39" spans="1:6" ht="20.149999999999999" customHeight="1" x14ac:dyDescent="0.45">
      <c r="A39" s="42" t="s">
        <v>20</v>
      </c>
      <c r="B39" s="43" t="s">
        <v>211</v>
      </c>
      <c r="C39" s="42" t="s">
        <v>215</v>
      </c>
      <c r="D39" s="42" t="s">
        <v>214</v>
      </c>
      <c r="E39" s="42">
        <v>2020</v>
      </c>
      <c r="F39" s="44">
        <v>940204.97489929001</v>
      </c>
    </row>
    <row r="40" spans="1:6" ht="20.149999999999999" customHeight="1" x14ac:dyDescent="0.45">
      <c r="A40" s="42" t="s">
        <v>20</v>
      </c>
      <c r="B40" s="43" t="s">
        <v>211</v>
      </c>
      <c r="C40" s="42" t="s">
        <v>216</v>
      </c>
      <c r="D40" s="42" t="s">
        <v>214</v>
      </c>
      <c r="E40" s="42">
        <v>2017</v>
      </c>
      <c r="F40" s="44">
        <v>8565130.2352518998</v>
      </c>
    </row>
    <row r="41" spans="1:6" ht="20.149999999999999" customHeight="1" x14ac:dyDescent="0.45">
      <c r="A41" s="42" t="s">
        <v>20</v>
      </c>
      <c r="B41" s="43" t="s">
        <v>211</v>
      </c>
      <c r="C41" s="42" t="s">
        <v>216</v>
      </c>
      <c r="D41" s="42" t="s">
        <v>214</v>
      </c>
      <c r="E41" s="42">
        <v>2018</v>
      </c>
      <c r="F41" s="44">
        <v>103909412.42200519</v>
      </c>
    </row>
    <row r="42" spans="1:6" ht="20.149999999999999" customHeight="1" x14ac:dyDescent="0.45">
      <c r="A42" s="42" t="s">
        <v>20</v>
      </c>
      <c r="B42" s="43" t="s">
        <v>211</v>
      </c>
      <c r="C42" s="42" t="s">
        <v>216</v>
      </c>
      <c r="D42" s="42" t="s">
        <v>214</v>
      </c>
      <c r="E42" s="42">
        <v>2019</v>
      </c>
      <c r="F42" s="44">
        <v>7563364.117928898</v>
      </c>
    </row>
    <row r="43" spans="1:6" ht="20.149999999999999" customHeight="1" x14ac:dyDescent="0.45">
      <c r="A43" s="42" t="s">
        <v>20</v>
      </c>
      <c r="B43" s="43" t="s">
        <v>211</v>
      </c>
      <c r="C43" s="42" t="s">
        <v>216</v>
      </c>
      <c r="D43" s="42" t="s">
        <v>214</v>
      </c>
      <c r="E43" s="42">
        <v>2020</v>
      </c>
      <c r="F43" s="44">
        <v>107021340.22115301</v>
      </c>
    </row>
    <row r="44" spans="1:6" ht="20.149999999999999" customHeight="1" x14ac:dyDescent="0.45">
      <c r="A44" s="42" t="s">
        <v>20</v>
      </c>
      <c r="B44" s="43" t="s">
        <v>211</v>
      </c>
      <c r="C44" s="42" t="s">
        <v>216</v>
      </c>
      <c r="D44" s="42" t="s">
        <v>214</v>
      </c>
      <c r="E44" s="42">
        <v>2021</v>
      </c>
      <c r="F44" s="44">
        <v>7000000</v>
      </c>
    </row>
    <row r="45" spans="1:6" ht="20.149999999999999" customHeight="1" x14ac:dyDescent="0.45">
      <c r="A45" s="42" t="s">
        <v>20</v>
      </c>
      <c r="B45" s="43" t="s">
        <v>211</v>
      </c>
      <c r="C45" s="42" t="s">
        <v>217</v>
      </c>
      <c r="D45" s="42" t="s">
        <v>214</v>
      </c>
      <c r="E45" s="42">
        <v>2023</v>
      </c>
      <c r="F45" s="44">
        <v>110469475.18092799</v>
      </c>
    </row>
    <row r="46" spans="1:6" ht="20.149999999999999" customHeight="1" x14ac:dyDescent="0.45">
      <c r="A46" s="42" t="s">
        <v>20</v>
      </c>
      <c r="B46" s="43" t="s">
        <v>211</v>
      </c>
      <c r="C46" s="42" t="s">
        <v>217</v>
      </c>
      <c r="D46" s="42" t="s">
        <v>214</v>
      </c>
      <c r="E46" s="42">
        <v>2024</v>
      </c>
      <c r="F46" s="44">
        <v>813946616.73639655</v>
      </c>
    </row>
    <row r="47" spans="1:6" ht="20.149999999999999" customHeight="1" x14ac:dyDescent="0.45">
      <c r="A47" s="42" t="s">
        <v>20</v>
      </c>
      <c r="B47" s="43" t="s">
        <v>211</v>
      </c>
      <c r="C47" s="42" t="s">
        <v>217</v>
      </c>
      <c r="D47" s="42" t="s">
        <v>214</v>
      </c>
      <c r="E47" s="42">
        <v>2025</v>
      </c>
      <c r="F47" s="44">
        <v>1057416730.7088108</v>
      </c>
    </row>
    <row r="48" spans="1:6" ht="20.149999999999999" customHeight="1" x14ac:dyDescent="0.45">
      <c r="A48" s="42" t="s">
        <v>20</v>
      </c>
      <c r="B48" s="43" t="s">
        <v>211</v>
      </c>
      <c r="C48" s="42" t="s">
        <v>217</v>
      </c>
      <c r="D48" s="42" t="s">
        <v>214</v>
      </c>
      <c r="E48" s="42">
        <v>2026</v>
      </c>
      <c r="F48" s="44">
        <v>842032895.18440175</v>
      </c>
    </row>
    <row r="49" spans="1:6" ht="20.149999999999999" customHeight="1" x14ac:dyDescent="0.45">
      <c r="A49" s="42" t="s">
        <v>20</v>
      </c>
      <c r="B49" s="43" t="s">
        <v>211</v>
      </c>
      <c r="C49" s="42" t="s">
        <v>217</v>
      </c>
      <c r="D49" s="42" t="s">
        <v>214</v>
      </c>
      <c r="E49" s="42">
        <v>2027</v>
      </c>
      <c r="F49" s="44">
        <v>1133082838.7390776</v>
      </c>
    </row>
    <row r="50" spans="1:6" ht="20.149999999999999" customHeight="1" x14ac:dyDescent="0.45">
      <c r="A50" s="42" t="s">
        <v>20</v>
      </c>
      <c r="B50" s="43" t="s">
        <v>211</v>
      </c>
      <c r="C50" s="42" t="s">
        <v>217</v>
      </c>
      <c r="D50" s="42" t="s">
        <v>214</v>
      </c>
      <c r="E50" s="42">
        <v>2028</v>
      </c>
      <c r="F50" s="44">
        <v>846008359.12989223</v>
      </c>
    </row>
    <row r="51" spans="1:6" ht="20.149999999999999" customHeight="1" x14ac:dyDescent="0.45">
      <c r="A51" s="42" t="s">
        <v>20</v>
      </c>
      <c r="B51" s="43" t="s">
        <v>211</v>
      </c>
      <c r="C51" s="42" t="s">
        <v>217</v>
      </c>
      <c r="D51" s="42" t="s">
        <v>214</v>
      </c>
      <c r="E51" s="42">
        <v>2029</v>
      </c>
      <c r="F51" s="44">
        <v>730188027.73266029</v>
      </c>
    </row>
    <row r="52" spans="1:6" ht="20.149999999999999" customHeight="1" x14ac:dyDescent="0.45">
      <c r="A52" s="42" t="s">
        <v>20</v>
      </c>
      <c r="B52" s="43" t="s">
        <v>211</v>
      </c>
      <c r="C52" s="42" t="s">
        <v>217</v>
      </c>
      <c r="D52" s="42" t="s">
        <v>214</v>
      </c>
      <c r="E52" s="42">
        <v>2030</v>
      </c>
      <c r="F52" s="44">
        <v>352678816.66494042</v>
      </c>
    </row>
    <row r="53" spans="1:6" ht="20.149999999999999" customHeight="1" x14ac:dyDescent="0.45">
      <c r="A53" s="42" t="s">
        <v>20</v>
      </c>
      <c r="B53" s="43" t="s">
        <v>211</v>
      </c>
      <c r="C53" s="42" t="s">
        <v>217</v>
      </c>
      <c r="D53" s="42" t="s">
        <v>214</v>
      </c>
      <c r="E53" s="42">
        <v>2031</v>
      </c>
      <c r="F53" s="44">
        <v>731986938.26380062</v>
      </c>
    </row>
    <row r="54" spans="1:6" ht="20.149999999999999" customHeight="1" x14ac:dyDescent="0.45">
      <c r="A54" s="42" t="s">
        <v>20</v>
      </c>
      <c r="B54" s="43" t="s">
        <v>211</v>
      </c>
      <c r="C54" s="42" t="s">
        <v>218</v>
      </c>
      <c r="D54" s="42" t="s">
        <v>214</v>
      </c>
      <c r="E54" s="42">
        <v>2052</v>
      </c>
      <c r="F54" s="44">
        <v>397500000.005</v>
      </c>
    </row>
    <row r="55" spans="1:6" ht="20.149999999999999" customHeight="1" x14ac:dyDescent="0.45">
      <c r="A55" s="42" t="s">
        <v>21</v>
      </c>
      <c r="B55" s="43" t="s">
        <v>22</v>
      </c>
      <c r="C55" s="42" t="s">
        <v>213</v>
      </c>
      <c r="D55" s="42" t="s">
        <v>219</v>
      </c>
      <c r="E55" s="42">
        <v>2018</v>
      </c>
      <c r="F55" s="44">
        <v>49139920.226329975</v>
      </c>
    </row>
    <row r="56" spans="1:6" ht="20.149999999999999" customHeight="1" x14ac:dyDescent="0.45">
      <c r="A56" s="42" t="s">
        <v>21</v>
      </c>
      <c r="B56" s="43" t="s">
        <v>22</v>
      </c>
      <c r="C56" s="42" t="s">
        <v>213</v>
      </c>
      <c r="D56" s="42" t="s">
        <v>219</v>
      </c>
      <c r="E56" s="42">
        <v>2019</v>
      </c>
      <c r="F56" s="44">
        <v>89357872.091272011</v>
      </c>
    </row>
    <row r="57" spans="1:6" ht="20.149999999999999" customHeight="1" x14ac:dyDescent="0.45">
      <c r="A57" s="42" t="s">
        <v>21</v>
      </c>
      <c r="B57" s="43" t="s">
        <v>22</v>
      </c>
      <c r="C57" s="42" t="s">
        <v>213</v>
      </c>
      <c r="D57" s="42" t="s">
        <v>219</v>
      </c>
      <c r="E57" s="42">
        <v>2020</v>
      </c>
      <c r="F57" s="44">
        <v>86258926.870170027</v>
      </c>
    </row>
    <row r="58" spans="1:6" ht="20.149999999999999" customHeight="1" x14ac:dyDescent="0.45">
      <c r="A58" s="42" t="s">
        <v>21</v>
      </c>
      <c r="B58" s="43" t="s">
        <v>22</v>
      </c>
      <c r="C58" s="42" t="s">
        <v>213</v>
      </c>
      <c r="D58" s="42" t="s">
        <v>219</v>
      </c>
      <c r="E58" s="42">
        <v>2021</v>
      </c>
      <c r="F58" s="44">
        <v>48589535.781328015</v>
      </c>
    </row>
    <row r="59" spans="1:6" ht="20.149999999999999" customHeight="1" x14ac:dyDescent="0.45">
      <c r="A59" s="42" t="s">
        <v>21</v>
      </c>
      <c r="B59" s="43" t="s">
        <v>22</v>
      </c>
      <c r="C59" s="42" t="s">
        <v>213</v>
      </c>
      <c r="D59" s="42" t="s">
        <v>219</v>
      </c>
      <c r="E59" s="42">
        <v>2022</v>
      </c>
      <c r="F59" s="44">
        <v>25296657.452869993</v>
      </c>
    </row>
    <row r="60" spans="1:6" ht="20.149999999999999" customHeight="1" x14ac:dyDescent="0.45">
      <c r="A60" s="42" t="s">
        <v>21</v>
      </c>
      <c r="B60" s="43" t="s">
        <v>22</v>
      </c>
      <c r="C60" s="42" t="s">
        <v>213</v>
      </c>
      <c r="D60" s="42" t="s">
        <v>219</v>
      </c>
      <c r="E60" s="42">
        <v>2023</v>
      </c>
      <c r="F60" s="44">
        <v>69825501.672770023</v>
      </c>
    </row>
    <row r="61" spans="1:6" ht="20.149999999999999" customHeight="1" x14ac:dyDescent="0.45">
      <c r="A61" s="42" t="s">
        <v>21</v>
      </c>
      <c r="B61" s="43" t="s">
        <v>22</v>
      </c>
      <c r="C61" s="42" t="s">
        <v>213</v>
      </c>
      <c r="D61" s="42" t="s">
        <v>219</v>
      </c>
      <c r="E61" s="42">
        <v>2024</v>
      </c>
      <c r="F61" s="44">
        <v>56638841.675620042</v>
      </c>
    </row>
    <row r="62" spans="1:6" ht="20.149999999999999" customHeight="1" x14ac:dyDescent="0.45">
      <c r="A62" s="42" t="s">
        <v>21</v>
      </c>
      <c r="B62" s="43" t="s">
        <v>22</v>
      </c>
      <c r="C62" s="42" t="s">
        <v>213</v>
      </c>
      <c r="D62" s="42" t="s">
        <v>219</v>
      </c>
      <c r="E62" s="42">
        <v>2025</v>
      </c>
      <c r="F62" s="44">
        <v>48297798.221860021</v>
      </c>
    </row>
    <row r="63" spans="1:6" ht="20.149999999999999" customHeight="1" x14ac:dyDescent="0.45">
      <c r="A63" s="42" t="s">
        <v>21</v>
      </c>
      <c r="B63" s="43" t="s">
        <v>22</v>
      </c>
      <c r="C63" s="42" t="s">
        <v>213</v>
      </c>
      <c r="D63" s="42" t="s">
        <v>219</v>
      </c>
      <c r="E63" s="42">
        <v>2026</v>
      </c>
      <c r="F63" s="44">
        <v>45829675.511400022</v>
      </c>
    </row>
    <row r="64" spans="1:6" ht="20.149999999999999" customHeight="1" x14ac:dyDescent="0.45">
      <c r="A64" s="42" t="s">
        <v>21</v>
      </c>
      <c r="B64" s="43" t="s">
        <v>22</v>
      </c>
      <c r="C64" s="42" t="s">
        <v>213</v>
      </c>
      <c r="D64" s="42" t="s">
        <v>219</v>
      </c>
      <c r="E64" s="42">
        <v>2027</v>
      </c>
      <c r="F64" s="44">
        <v>41664832.513420016</v>
      </c>
    </row>
    <row r="65" spans="1:6" ht="20.149999999999999" customHeight="1" x14ac:dyDescent="0.45">
      <c r="A65" s="42" t="s">
        <v>21</v>
      </c>
      <c r="B65" s="43" t="s">
        <v>22</v>
      </c>
      <c r="C65" s="42" t="s">
        <v>213</v>
      </c>
      <c r="D65" s="42" t="s">
        <v>219</v>
      </c>
      <c r="E65" s="42">
        <v>2028</v>
      </c>
      <c r="F65" s="44">
        <v>42377153.414560027</v>
      </c>
    </row>
    <row r="66" spans="1:6" ht="20.149999999999999" customHeight="1" x14ac:dyDescent="0.45">
      <c r="A66" s="42" t="s">
        <v>21</v>
      </c>
      <c r="B66" s="43" t="s">
        <v>22</v>
      </c>
      <c r="C66" s="42" t="s">
        <v>213</v>
      </c>
      <c r="D66" s="42" t="s">
        <v>219</v>
      </c>
      <c r="E66" s="42">
        <v>2029</v>
      </c>
      <c r="F66" s="44">
        <v>37058031.666930012</v>
      </c>
    </row>
    <row r="67" spans="1:6" ht="20.149999999999999" customHeight="1" x14ac:dyDescent="0.45">
      <c r="A67" s="42" t="s">
        <v>21</v>
      </c>
      <c r="B67" s="43" t="s">
        <v>22</v>
      </c>
      <c r="C67" s="42" t="s">
        <v>213</v>
      </c>
      <c r="D67" s="42" t="s">
        <v>219</v>
      </c>
      <c r="E67" s="42">
        <v>2030</v>
      </c>
      <c r="F67" s="44">
        <v>38110727.18092002</v>
      </c>
    </row>
    <row r="68" spans="1:6" ht="20.149999999999999" customHeight="1" x14ac:dyDescent="0.45">
      <c r="A68" s="42" t="s">
        <v>21</v>
      </c>
      <c r="B68" s="43" t="s">
        <v>22</v>
      </c>
      <c r="C68" s="42" t="s">
        <v>213</v>
      </c>
      <c r="D68" s="42" t="s">
        <v>219</v>
      </c>
      <c r="E68" s="42">
        <v>2031</v>
      </c>
      <c r="F68" s="44">
        <v>33724159.374230102</v>
      </c>
    </row>
    <row r="69" spans="1:6" ht="20.149999999999999" customHeight="1" x14ac:dyDescent="0.45">
      <c r="A69" s="42" t="s">
        <v>21</v>
      </c>
      <c r="B69" s="43" t="s">
        <v>22</v>
      </c>
      <c r="C69" s="42" t="s">
        <v>213</v>
      </c>
      <c r="D69" s="42" t="s">
        <v>219</v>
      </c>
      <c r="E69" s="42">
        <v>2032</v>
      </c>
      <c r="F69" s="44">
        <v>34116473.075376697</v>
      </c>
    </row>
    <row r="70" spans="1:6" ht="20.149999999999999" customHeight="1" x14ac:dyDescent="0.45">
      <c r="A70" s="42" t="s">
        <v>21</v>
      </c>
      <c r="B70" s="43" t="s">
        <v>22</v>
      </c>
      <c r="C70" s="42" t="s">
        <v>213</v>
      </c>
      <c r="D70" s="42" t="s">
        <v>219</v>
      </c>
      <c r="E70" s="42">
        <v>2033</v>
      </c>
      <c r="F70" s="44">
        <v>28849384.879783791</v>
      </c>
    </row>
    <row r="71" spans="1:6" ht="20.149999999999999" customHeight="1" x14ac:dyDescent="0.45">
      <c r="A71" s="42" t="s">
        <v>21</v>
      </c>
      <c r="B71" s="43" t="s">
        <v>22</v>
      </c>
      <c r="C71" s="42" t="s">
        <v>213</v>
      </c>
      <c r="D71" s="42" t="s">
        <v>219</v>
      </c>
      <c r="E71" s="42">
        <v>2034</v>
      </c>
      <c r="F71" s="44">
        <v>29246035.580515899</v>
      </c>
    </row>
    <row r="72" spans="1:6" ht="20.149999999999999" customHeight="1" x14ac:dyDescent="0.45">
      <c r="A72" s="42" t="s">
        <v>21</v>
      </c>
      <c r="B72" s="43" t="s">
        <v>22</v>
      </c>
      <c r="C72" s="42" t="s">
        <v>213</v>
      </c>
      <c r="D72" s="42" t="s">
        <v>219</v>
      </c>
      <c r="E72" s="42">
        <v>2035</v>
      </c>
      <c r="F72" s="44">
        <v>25772394.15580219</v>
      </c>
    </row>
    <row r="73" spans="1:6" ht="20.149999999999999" customHeight="1" x14ac:dyDescent="0.45">
      <c r="A73" s="42" t="s">
        <v>21</v>
      </c>
      <c r="B73" s="43" t="s">
        <v>22</v>
      </c>
      <c r="C73" s="42" t="s">
        <v>213</v>
      </c>
      <c r="D73" s="42" t="s">
        <v>219</v>
      </c>
      <c r="E73" s="42">
        <v>2036</v>
      </c>
      <c r="F73" s="44">
        <v>25370844.280807499</v>
      </c>
    </row>
    <row r="74" spans="1:6" ht="20.149999999999999" customHeight="1" x14ac:dyDescent="0.45">
      <c r="A74" s="42" t="s">
        <v>21</v>
      </c>
      <c r="B74" s="43" t="s">
        <v>22</v>
      </c>
      <c r="C74" s="42" t="s">
        <v>213</v>
      </c>
      <c r="D74" s="42" t="s">
        <v>219</v>
      </c>
      <c r="E74" s="42">
        <v>2037</v>
      </c>
      <c r="F74" s="44">
        <v>21977967.039410204</v>
      </c>
    </row>
    <row r="75" spans="1:6" ht="20.149999999999999" customHeight="1" x14ac:dyDescent="0.45">
      <c r="A75" s="42" t="s">
        <v>21</v>
      </c>
      <c r="B75" s="43" t="s">
        <v>22</v>
      </c>
      <c r="C75" s="42" t="s">
        <v>213</v>
      </c>
      <c r="D75" s="42" t="s">
        <v>219</v>
      </c>
      <c r="E75" s="42">
        <v>2038</v>
      </c>
      <c r="F75" s="44">
        <v>21381886.908387493</v>
      </c>
    </row>
    <row r="76" spans="1:6" ht="20.149999999999999" customHeight="1" x14ac:dyDescent="0.45">
      <c r="A76" s="42" t="s">
        <v>21</v>
      </c>
      <c r="B76" s="43" t="s">
        <v>22</v>
      </c>
      <c r="C76" s="42" t="s">
        <v>213</v>
      </c>
      <c r="D76" s="42" t="s">
        <v>219</v>
      </c>
      <c r="E76" s="42">
        <v>2039</v>
      </c>
      <c r="F76" s="44">
        <v>18756253.4365898</v>
      </c>
    </row>
    <row r="77" spans="1:6" ht="20.149999999999999" customHeight="1" x14ac:dyDescent="0.45">
      <c r="A77" s="42" t="s">
        <v>21</v>
      </c>
      <c r="B77" s="43" t="s">
        <v>22</v>
      </c>
      <c r="C77" s="42" t="s">
        <v>213</v>
      </c>
      <c r="D77" s="42" t="s">
        <v>219</v>
      </c>
      <c r="E77" s="42">
        <v>2040</v>
      </c>
      <c r="F77" s="44">
        <v>19310713.887427405</v>
      </c>
    </row>
    <row r="78" spans="1:6" ht="20.149999999999999" customHeight="1" x14ac:dyDescent="0.45">
      <c r="A78" s="42" t="s">
        <v>21</v>
      </c>
      <c r="B78" s="43" t="s">
        <v>22</v>
      </c>
      <c r="C78" s="42" t="s">
        <v>213</v>
      </c>
      <c r="D78" s="42" t="s">
        <v>219</v>
      </c>
      <c r="E78" s="42">
        <v>2041</v>
      </c>
      <c r="F78" s="44">
        <v>16783363.289763499</v>
      </c>
    </row>
    <row r="79" spans="1:6" ht="20.149999999999999" customHeight="1" x14ac:dyDescent="0.45">
      <c r="A79" s="42" t="s">
        <v>21</v>
      </c>
      <c r="B79" s="43" t="s">
        <v>22</v>
      </c>
      <c r="C79" s="42" t="s">
        <v>213</v>
      </c>
      <c r="D79" s="42" t="s">
        <v>219</v>
      </c>
      <c r="E79" s="42">
        <v>2042</v>
      </c>
      <c r="F79" s="44">
        <v>16194817.425983299</v>
      </c>
    </row>
    <row r="80" spans="1:6" ht="20.149999999999999" customHeight="1" x14ac:dyDescent="0.45">
      <c r="A80" s="42" t="s">
        <v>21</v>
      </c>
      <c r="B80" s="43" t="s">
        <v>22</v>
      </c>
      <c r="C80" s="42" t="s">
        <v>213</v>
      </c>
      <c r="D80" s="42" t="s">
        <v>219</v>
      </c>
      <c r="E80" s="42">
        <v>2043</v>
      </c>
      <c r="F80" s="44">
        <v>2809665.3501701807</v>
      </c>
    </row>
    <row r="81" spans="1:6" ht="20.149999999999999" customHeight="1" x14ac:dyDescent="0.45">
      <c r="A81" s="42" t="s">
        <v>21</v>
      </c>
      <c r="B81" s="43" t="s">
        <v>22</v>
      </c>
      <c r="C81" s="42" t="s">
        <v>217</v>
      </c>
      <c r="D81" s="42" t="s">
        <v>219</v>
      </c>
      <c r="E81" s="42">
        <v>2018</v>
      </c>
      <c r="F81" s="44">
        <v>3501359.2919999999</v>
      </c>
    </row>
    <row r="82" spans="1:6" ht="20.149999999999999" customHeight="1" x14ac:dyDescent="0.45">
      <c r="A82" s="42" t="s">
        <v>21</v>
      </c>
      <c r="B82" s="43" t="s">
        <v>22</v>
      </c>
      <c r="C82" s="42" t="s">
        <v>217</v>
      </c>
      <c r="D82" s="42" t="s">
        <v>219</v>
      </c>
      <c r="E82" s="42">
        <v>2019</v>
      </c>
      <c r="F82" s="44">
        <v>19513359.343509004</v>
      </c>
    </row>
    <row r="83" spans="1:6" ht="20.149999999999999" customHeight="1" x14ac:dyDescent="0.45">
      <c r="A83" s="42" t="s">
        <v>21</v>
      </c>
      <c r="B83" s="43" t="s">
        <v>22</v>
      </c>
      <c r="C83" s="42" t="s">
        <v>217</v>
      </c>
      <c r="D83" s="42" t="s">
        <v>219</v>
      </c>
      <c r="E83" s="42">
        <v>2020</v>
      </c>
      <c r="F83" s="44">
        <v>37713982.594980001</v>
      </c>
    </row>
    <row r="84" spans="1:6" ht="20.149999999999999" customHeight="1" x14ac:dyDescent="0.45">
      <c r="A84" s="42" t="s">
        <v>21</v>
      </c>
      <c r="B84" s="43" t="s">
        <v>22</v>
      </c>
      <c r="C84" s="42" t="s">
        <v>217</v>
      </c>
      <c r="D84" s="42" t="s">
        <v>219</v>
      </c>
      <c r="E84" s="42">
        <v>2021</v>
      </c>
      <c r="F84" s="44">
        <v>35910918.867260002</v>
      </c>
    </row>
    <row r="85" spans="1:6" ht="20.149999999999999" customHeight="1" x14ac:dyDescent="0.45">
      <c r="A85" s="42" t="s">
        <v>21</v>
      </c>
      <c r="B85" s="43" t="s">
        <v>22</v>
      </c>
      <c r="C85" s="42" t="s">
        <v>217</v>
      </c>
      <c r="D85" s="42" t="s">
        <v>219</v>
      </c>
      <c r="E85" s="42">
        <v>2022</v>
      </c>
      <c r="F85" s="44">
        <v>11246964.47872</v>
      </c>
    </row>
    <row r="86" spans="1:6" ht="20.149999999999999" customHeight="1" x14ac:dyDescent="0.45">
      <c r="A86" s="42" t="s">
        <v>21</v>
      </c>
      <c r="B86" s="43" t="s">
        <v>22</v>
      </c>
      <c r="C86" s="42" t="s">
        <v>217</v>
      </c>
      <c r="D86" s="42" t="s">
        <v>219</v>
      </c>
      <c r="E86" s="42">
        <v>2023</v>
      </c>
      <c r="F86" s="44">
        <v>48701633.590240002</v>
      </c>
    </row>
    <row r="87" spans="1:6" ht="20.149999999999999" customHeight="1" x14ac:dyDescent="0.45">
      <c r="A87" s="42" t="s">
        <v>21</v>
      </c>
      <c r="B87" s="43" t="s">
        <v>22</v>
      </c>
      <c r="C87" s="42" t="s">
        <v>217</v>
      </c>
      <c r="D87" s="42" t="s">
        <v>219</v>
      </c>
      <c r="E87" s="42">
        <v>2024</v>
      </c>
      <c r="F87" s="44">
        <v>55724015.663000003</v>
      </c>
    </row>
    <row r="88" spans="1:6" ht="20.149999999999999" customHeight="1" x14ac:dyDescent="0.45">
      <c r="A88" s="42" t="s">
        <v>21</v>
      </c>
      <c r="B88" s="43" t="s">
        <v>22</v>
      </c>
      <c r="C88" s="42" t="s">
        <v>217</v>
      </c>
      <c r="D88" s="42" t="s">
        <v>219</v>
      </c>
      <c r="E88" s="42">
        <v>2025</v>
      </c>
      <c r="F88" s="44">
        <v>1874905.9617999999</v>
      </c>
    </row>
    <row r="89" spans="1:6" ht="20.149999999999999" customHeight="1" x14ac:dyDescent="0.45">
      <c r="A89" s="42" t="s">
        <v>21</v>
      </c>
      <c r="B89" s="43" t="s">
        <v>22</v>
      </c>
      <c r="C89" s="42" t="s">
        <v>217</v>
      </c>
      <c r="D89" s="42" t="s">
        <v>219</v>
      </c>
      <c r="E89" s="42">
        <v>2026</v>
      </c>
      <c r="F89" s="44">
        <v>120000</v>
      </c>
    </row>
    <row r="90" spans="1:6" ht="20.149999999999999" customHeight="1" x14ac:dyDescent="0.45">
      <c r="A90" s="42" t="s">
        <v>21</v>
      </c>
      <c r="B90" s="43" t="s">
        <v>22</v>
      </c>
      <c r="C90" s="42" t="s">
        <v>217</v>
      </c>
      <c r="D90" s="42" t="s">
        <v>219</v>
      </c>
      <c r="E90" s="42">
        <v>2027</v>
      </c>
      <c r="F90" s="44">
        <v>84000</v>
      </c>
    </row>
    <row r="91" spans="1:6" ht="20.149999999999999" customHeight="1" x14ac:dyDescent="0.45">
      <c r="A91" s="42" t="s">
        <v>21</v>
      </c>
      <c r="B91" s="43" t="s">
        <v>22</v>
      </c>
      <c r="C91" s="42" t="s">
        <v>217</v>
      </c>
      <c r="D91" s="42" t="s">
        <v>219</v>
      </c>
      <c r="E91" s="42">
        <v>2028</v>
      </c>
      <c r="F91" s="44">
        <v>72000</v>
      </c>
    </row>
    <row r="92" spans="1:6" ht="20.149999999999999" customHeight="1" x14ac:dyDescent="0.45">
      <c r="A92" s="42" t="s">
        <v>21</v>
      </c>
      <c r="B92" s="43" t="s">
        <v>22</v>
      </c>
      <c r="C92" s="42" t="s">
        <v>217</v>
      </c>
      <c r="D92" s="42" t="s">
        <v>219</v>
      </c>
      <c r="E92" s="42">
        <v>2029</v>
      </c>
      <c r="F92" s="44">
        <v>66000</v>
      </c>
    </row>
    <row r="93" spans="1:6" ht="20.149999999999999" customHeight="1" x14ac:dyDescent="0.45">
      <c r="A93" s="42" t="s">
        <v>21</v>
      </c>
      <c r="B93" s="43" t="s">
        <v>22</v>
      </c>
      <c r="C93" s="42" t="s">
        <v>217</v>
      </c>
      <c r="D93" s="42" t="s">
        <v>219</v>
      </c>
      <c r="E93" s="42">
        <v>2030</v>
      </c>
      <c r="F93" s="44">
        <v>48000</v>
      </c>
    </row>
    <row r="94" spans="1:6" ht="20.149999999999999" customHeight="1" x14ac:dyDescent="0.45">
      <c r="A94" s="42" t="s">
        <v>21</v>
      </c>
      <c r="B94" s="43" t="s">
        <v>22</v>
      </c>
      <c r="C94" s="42" t="s">
        <v>217</v>
      </c>
      <c r="D94" s="42" t="s">
        <v>219</v>
      </c>
      <c r="E94" s="42">
        <v>2031</v>
      </c>
      <c r="F94" s="44">
        <v>40839.631560000002</v>
      </c>
    </row>
    <row r="95" spans="1:6" ht="20.149999999999999" customHeight="1" x14ac:dyDescent="0.45">
      <c r="A95" s="42" t="s">
        <v>21</v>
      </c>
      <c r="B95" s="43" t="s">
        <v>22</v>
      </c>
      <c r="C95" s="42" t="s">
        <v>217</v>
      </c>
      <c r="D95" s="42" t="s">
        <v>219</v>
      </c>
      <c r="E95" s="42">
        <v>2032</v>
      </c>
      <c r="F95" s="44">
        <v>33032.566030000002</v>
      </c>
    </row>
    <row r="96" spans="1:6" ht="20.149999999999999" customHeight="1" x14ac:dyDescent="0.45">
      <c r="A96" s="42" t="s">
        <v>21</v>
      </c>
      <c r="B96" s="43" t="s">
        <v>22</v>
      </c>
      <c r="C96" s="42" t="s">
        <v>217</v>
      </c>
      <c r="D96" s="42" t="s">
        <v>219</v>
      </c>
      <c r="E96" s="42">
        <v>2033</v>
      </c>
      <c r="F96" s="44">
        <v>32955.93952</v>
      </c>
    </row>
    <row r="97" spans="1:6" ht="20.149999999999999" customHeight="1" x14ac:dyDescent="0.45">
      <c r="A97" s="42" t="s">
        <v>21</v>
      </c>
      <c r="B97" s="43" t="s">
        <v>22</v>
      </c>
      <c r="C97" s="42" t="s">
        <v>217</v>
      </c>
      <c r="D97" s="42" t="s">
        <v>219</v>
      </c>
      <c r="E97" s="42">
        <v>2034</v>
      </c>
      <c r="F97" s="44">
        <v>31438.472160000001</v>
      </c>
    </row>
    <row r="98" spans="1:6" ht="20.149999999999999" customHeight="1" x14ac:dyDescent="0.45">
      <c r="A98" s="42" t="s">
        <v>21</v>
      </c>
      <c r="B98" s="43" t="s">
        <v>22</v>
      </c>
      <c r="C98" s="42" t="s">
        <v>217</v>
      </c>
      <c r="D98" s="42" t="s">
        <v>219</v>
      </c>
      <c r="E98" s="42">
        <v>2035</v>
      </c>
      <c r="F98" s="44">
        <v>28305.937590000001</v>
      </c>
    </row>
    <row r="99" spans="1:6" ht="20.149999999999999" customHeight="1" x14ac:dyDescent="0.45">
      <c r="A99" s="42" t="s">
        <v>21</v>
      </c>
      <c r="B99" s="43" t="s">
        <v>22</v>
      </c>
      <c r="C99" s="42" t="s">
        <v>217</v>
      </c>
      <c r="D99" s="42" t="s">
        <v>219</v>
      </c>
      <c r="E99" s="42">
        <v>2036</v>
      </c>
      <c r="F99" s="44">
        <v>22476.999469999999</v>
      </c>
    </row>
    <row r="100" spans="1:6" ht="20.149999999999999" customHeight="1" x14ac:dyDescent="0.45">
      <c r="A100" s="42" t="s">
        <v>21</v>
      </c>
      <c r="B100" s="43" t="s">
        <v>22</v>
      </c>
      <c r="C100" s="42" t="s">
        <v>217</v>
      </c>
      <c r="D100" s="42" t="s">
        <v>219</v>
      </c>
      <c r="E100" s="42">
        <v>2037</v>
      </c>
      <c r="F100" s="44">
        <v>19716.949199999999</v>
      </c>
    </row>
    <row r="101" spans="1:6" ht="20.149999999999999" customHeight="1" x14ac:dyDescent="0.45">
      <c r="A101" s="42" t="s">
        <v>21</v>
      </c>
      <c r="B101" s="43" t="s">
        <v>22</v>
      </c>
      <c r="C101" s="42" t="s">
        <v>217</v>
      </c>
      <c r="D101" s="42" t="s">
        <v>219</v>
      </c>
      <c r="E101" s="42">
        <v>2038</v>
      </c>
      <c r="F101" s="44">
        <v>19747.28</v>
      </c>
    </row>
    <row r="102" spans="1:6" ht="20.149999999999999" customHeight="1" x14ac:dyDescent="0.45">
      <c r="A102" s="42" t="s">
        <v>21</v>
      </c>
      <c r="B102" s="43" t="s">
        <v>22</v>
      </c>
      <c r="C102" s="42" t="s">
        <v>217</v>
      </c>
      <c r="D102" s="42" t="s">
        <v>219</v>
      </c>
      <c r="E102" s="42">
        <v>2039</v>
      </c>
      <c r="F102" s="44">
        <v>19644.979050000002</v>
      </c>
    </row>
    <row r="103" spans="1:6" ht="20.149999999999999" customHeight="1" x14ac:dyDescent="0.45">
      <c r="A103" s="42" t="s">
        <v>21</v>
      </c>
      <c r="B103" s="43" t="s">
        <v>22</v>
      </c>
      <c r="C103" s="42" t="s">
        <v>217</v>
      </c>
      <c r="D103" s="42" t="s">
        <v>219</v>
      </c>
      <c r="E103" s="42">
        <v>2040</v>
      </c>
      <c r="F103" s="44">
        <v>18839.784650000001</v>
      </c>
    </row>
    <row r="104" spans="1:6" ht="20.149999999999999" customHeight="1" x14ac:dyDescent="0.45">
      <c r="A104" s="42" t="s">
        <v>21</v>
      </c>
      <c r="B104" s="43" t="s">
        <v>22</v>
      </c>
      <c r="C104" s="42" t="s">
        <v>217</v>
      </c>
      <c r="D104" s="42" t="s">
        <v>219</v>
      </c>
      <c r="E104" s="42">
        <v>2041</v>
      </c>
      <c r="F104" s="44">
        <v>17433.178169999999</v>
      </c>
    </row>
    <row r="105" spans="1:6" ht="20.149999999999999" customHeight="1" x14ac:dyDescent="0.45">
      <c r="A105" s="42" t="s">
        <v>21</v>
      </c>
      <c r="B105" s="43" t="s">
        <v>22</v>
      </c>
      <c r="C105" s="42" t="s">
        <v>217</v>
      </c>
      <c r="D105" s="42" t="s">
        <v>219</v>
      </c>
      <c r="E105" s="42">
        <v>2042</v>
      </c>
      <c r="F105" s="44">
        <v>15945.26</v>
      </c>
    </row>
    <row r="106" spans="1:6" ht="20.149999999999999" customHeight="1" x14ac:dyDescent="0.45">
      <c r="A106" s="42" t="s">
        <v>21</v>
      </c>
      <c r="B106" s="43" t="s">
        <v>22</v>
      </c>
      <c r="C106" s="42" t="s">
        <v>218</v>
      </c>
      <c r="D106" s="42" t="s">
        <v>219</v>
      </c>
      <c r="E106" s="42">
        <v>2019</v>
      </c>
      <c r="F106" s="44">
        <v>2277268.358</v>
      </c>
    </row>
    <row r="107" spans="1:6" ht="20.149999999999999" customHeight="1" x14ac:dyDescent="0.45">
      <c r="A107" s="42" t="s">
        <v>21</v>
      </c>
      <c r="B107" s="43" t="s">
        <v>22</v>
      </c>
      <c r="C107" s="42" t="s">
        <v>218</v>
      </c>
      <c r="D107" s="42" t="s">
        <v>219</v>
      </c>
      <c r="E107" s="42">
        <v>2020</v>
      </c>
      <c r="F107" s="44">
        <v>3228273.094</v>
      </c>
    </row>
    <row r="108" spans="1:6" ht="20.149999999999999" customHeight="1" x14ac:dyDescent="0.45">
      <c r="A108" s="42" t="s">
        <v>21</v>
      </c>
      <c r="B108" s="43" t="s">
        <v>22</v>
      </c>
      <c r="C108" s="42" t="s">
        <v>218</v>
      </c>
      <c r="D108" s="42" t="s">
        <v>219</v>
      </c>
      <c r="E108" s="42">
        <v>2021</v>
      </c>
      <c r="F108" s="44">
        <v>3507937.07</v>
      </c>
    </row>
    <row r="109" spans="1:6" ht="20.149999999999999" customHeight="1" x14ac:dyDescent="0.45">
      <c r="A109" s="42" t="s">
        <v>21</v>
      </c>
      <c r="B109" s="43" t="s">
        <v>22</v>
      </c>
      <c r="C109" s="42" t="s">
        <v>218</v>
      </c>
      <c r="D109" s="42" t="s">
        <v>219</v>
      </c>
      <c r="E109" s="42">
        <v>2037</v>
      </c>
      <c r="F109" s="44">
        <v>900000</v>
      </c>
    </row>
    <row r="110" spans="1:6" ht="20.149999999999999" customHeight="1" x14ac:dyDescent="0.45">
      <c r="A110" s="42" t="s">
        <v>21</v>
      </c>
      <c r="B110" s="43" t="s">
        <v>22</v>
      </c>
      <c r="C110" s="42" t="s">
        <v>218</v>
      </c>
      <c r="D110" s="42" t="s">
        <v>219</v>
      </c>
      <c r="E110" s="42">
        <v>2043</v>
      </c>
      <c r="F110" s="44">
        <v>45391413</v>
      </c>
    </row>
    <row r="111" spans="1:6" ht="20.149999999999999" customHeight="1" x14ac:dyDescent="0.45">
      <c r="A111" s="42" t="s">
        <v>23</v>
      </c>
      <c r="B111" s="43" t="s">
        <v>192</v>
      </c>
      <c r="C111" s="42" t="s">
        <v>213</v>
      </c>
      <c r="D111" s="42" t="s">
        <v>219</v>
      </c>
      <c r="E111" s="42">
        <v>2018</v>
      </c>
      <c r="F111" s="44">
        <v>32164423.100789022</v>
      </c>
    </row>
    <row r="112" spans="1:6" ht="20.149999999999999" customHeight="1" x14ac:dyDescent="0.45">
      <c r="A112" s="42" t="s">
        <v>23</v>
      </c>
      <c r="B112" s="43" t="s">
        <v>192</v>
      </c>
      <c r="C112" s="42" t="s">
        <v>213</v>
      </c>
      <c r="D112" s="42" t="s">
        <v>219</v>
      </c>
      <c r="E112" s="42">
        <v>2019</v>
      </c>
      <c r="F112" s="44">
        <v>50587669.143693916</v>
      </c>
    </row>
    <row r="113" spans="1:6" ht="20.149999999999999" customHeight="1" x14ac:dyDescent="0.45">
      <c r="A113" s="42" t="s">
        <v>23</v>
      </c>
      <c r="B113" s="43" t="s">
        <v>192</v>
      </c>
      <c r="C113" s="42" t="s">
        <v>213</v>
      </c>
      <c r="D113" s="42" t="s">
        <v>219</v>
      </c>
      <c r="E113" s="42">
        <v>2020</v>
      </c>
      <c r="F113" s="44">
        <v>25138360.763158999</v>
      </c>
    </row>
    <row r="114" spans="1:6" ht="20.149999999999999" customHeight="1" x14ac:dyDescent="0.45">
      <c r="A114" s="42" t="s">
        <v>23</v>
      </c>
      <c r="B114" s="43" t="s">
        <v>192</v>
      </c>
      <c r="C114" s="42" t="s">
        <v>213</v>
      </c>
      <c r="D114" s="42" t="s">
        <v>219</v>
      </c>
      <c r="E114" s="42">
        <v>2021</v>
      </c>
      <c r="F114" s="44">
        <v>23158390.760930005</v>
      </c>
    </row>
    <row r="115" spans="1:6" ht="20.149999999999999" customHeight="1" x14ac:dyDescent="0.45">
      <c r="A115" s="42" t="s">
        <v>23</v>
      </c>
      <c r="B115" s="43" t="s">
        <v>192</v>
      </c>
      <c r="C115" s="42" t="s">
        <v>213</v>
      </c>
      <c r="D115" s="42" t="s">
        <v>219</v>
      </c>
      <c r="E115" s="42">
        <v>2022</v>
      </c>
      <c r="F115" s="44">
        <v>44836630.199999996</v>
      </c>
    </row>
    <row r="116" spans="1:6" ht="20.149999999999999" customHeight="1" x14ac:dyDescent="0.45">
      <c r="A116" s="42" t="s">
        <v>23</v>
      </c>
      <c r="B116" s="43" t="s">
        <v>192</v>
      </c>
      <c r="C116" s="42" t="s">
        <v>213</v>
      </c>
      <c r="D116" s="42" t="s">
        <v>219</v>
      </c>
      <c r="E116" s="42">
        <v>2023</v>
      </c>
      <c r="F116" s="44">
        <v>13231847.383091999</v>
      </c>
    </row>
    <row r="117" spans="1:6" ht="20.149999999999999" customHeight="1" x14ac:dyDescent="0.45">
      <c r="A117" s="42" t="s">
        <v>23</v>
      </c>
      <c r="B117" s="43" t="s">
        <v>192</v>
      </c>
      <c r="C117" s="42" t="s">
        <v>213</v>
      </c>
      <c r="D117" s="42" t="s">
        <v>219</v>
      </c>
      <c r="E117" s="42">
        <v>2024</v>
      </c>
      <c r="F117" s="44">
        <v>61947400.800879993</v>
      </c>
    </row>
    <row r="118" spans="1:6" ht="20.149999999999999" customHeight="1" x14ac:dyDescent="0.45">
      <c r="A118" s="42" t="s">
        <v>23</v>
      </c>
      <c r="B118" s="43" t="s">
        <v>192</v>
      </c>
      <c r="C118" s="42" t="s">
        <v>213</v>
      </c>
      <c r="D118" s="42" t="s">
        <v>219</v>
      </c>
      <c r="E118" s="42">
        <v>2025</v>
      </c>
      <c r="F118" s="44">
        <v>59766348.012279995</v>
      </c>
    </row>
    <row r="119" spans="1:6" ht="20.149999999999999" customHeight="1" x14ac:dyDescent="0.45">
      <c r="A119" s="42" t="s">
        <v>23</v>
      </c>
      <c r="B119" s="43" t="s">
        <v>192</v>
      </c>
      <c r="C119" s="42" t="s">
        <v>213</v>
      </c>
      <c r="D119" s="42" t="s">
        <v>219</v>
      </c>
      <c r="E119" s="42">
        <v>2026</v>
      </c>
      <c r="F119" s="44">
        <v>56236280.895479992</v>
      </c>
    </row>
    <row r="120" spans="1:6" ht="20.149999999999999" customHeight="1" x14ac:dyDescent="0.45">
      <c r="A120" s="42" t="s">
        <v>23</v>
      </c>
      <c r="B120" s="43" t="s">
        <v>192</v>
      </c>
      <c r="C120" s="42" t="s">
        <v>213</v>
      </c>
      <c r="D120" s="42" t="s">
        <v>219</v>
      </c>
      <c r="E120" s="42">
        <v>2027</v>
      </c>
      <c r="F120" s="44">
        <v>51733683.675479993</v>
      </c>
    </row>
    <row r="121" spans="1:6" ht="20.149999999999999" customHeight="1" x14ac:dyDescent="0.45">
      <c r="A121" s="42" t="s">
        <v>23</v>
      </c>
      <c r="B121" s="43" t="s">
        <v>192</v>
      </c>
      <c r="C121" s="42" t="s">
        <v>213</v>
      </c>
      <c r="D121" s="42" t="s">
        <v>219</v>
      </c>
      <c r="E121" s="42">
        <v>2028</v>
      </c>
      <c r="F121" s="44">
        <v>45790157.725279994</v>
      </c>
    </row>
    <row r="122" spans="1:6" ht="20.149999999999999" customHeight="1" x14ac:dyDescent="0.45">
      <c r="A122" s="42" t="s">
        <v>23</v>
      </c>
      <c r="B122" s="43" t="s">
        <v>192</v>
      </c>
      <c r="C122" s="42" t="s">
        <v>213</v>
      </c>
      <c r="D122" s="42" t="s">
        <v>219</v>
      </c>
      <c r="E122" s="42">
        <v>2029</v>
      </c>
      <c r="F122" s="44">
        <v>42562415.930679999</v>
      </c>
    </row>
    <row r="123" spans="1:6" ht="20.149999999999999" customHeight="1" x14ac:dyDescent="0.45">
      <c r="A123" s="42" t="s">
        <v>23</v>
      </c>
      <c r="B123" s="43" t="s">
        <v>192</v>
      </c>
      <c r="C123" s="42" t="s">
        <v>213</v>
      </c>
      <c r="D123" s="42" t="s">
        <v>219</v>
      </c>
      <c r="E123" s="42">
        <v>2030</v>
      </c>
      <c r="F123" s="44">
        <v>39676599.279080003</v>
      </c>
    </row>
    <row r="124" spans="1:6" ht="20.149999999999999" customHeight="1" x14ac:dyDescent="0.45">
      <c r="A124" s="42" t="s">
        <v>23</v>
      </c>
      <c r="B124" s="43" t="s">
        <v>192</v>
      </c>
      <c r="C124" s="42" t="s">
        <v>213</v>
      </c>
      <c r="D124" s="42" t="s">
        <v>219</v>
      </c>
      <c r="E124" s="42">
        <v>2031</v>
      </c>
      <c r="F124" s="44">
        <v>38101263.214679994</v>
      </c>
    </row>
    <row r="125" spans="1:6" ht="20.149999999999999" customHeight="1" x14ac:dyDescent="0.45">
      <c r="A125" s="42" t="s">
        <v>23</v>
      </c>
      <c r="B125" s="43" t="s">
        <v>192</v>
      </c>
      <c r="C125" s="42" t="s">
        <v>213</v>
      </c>
      <c r="D125" s="42" t="s">
        <v>219</v>
      </c>
      <c r="E125" s="42">
        <v>2032</v>
      </c>
      <c r="F125" s="44">
        <v>36054159.623879999</v>
      </c>
    </row>
    <row r="126" spans="1:6" ht="20.149999999999999" customHeight="1" x14ac:dyDescent="0.45">
      <c r="A126" s="42" t="s">
        <v>23</v>
      </c>
      <c r="B126" s="43" t="s">
        <v>192</v>
      </c>
      <c r="C126" s="42" t="s">
        <v>213</v>
      </c>
      <c r="D126" s="42" t="s">
        <v>219</v>
      </c>
      <c r="E126" s="42">
        <v>2033</v>
      </c>
      <c r="F126" s="44">
        <v>34414048.761880003</v>
      </c>
    </row>
    <row r="127" spans="1:6" ht="20.149999999999999" customHeight="1" x14ac:dyDescent="0.45">
      <c r="A127" s="42" t="s">
        <v>23</v>
      </c>
      <c r="B127" s="43" t="s">
        <v>192</v>
      </c>
      <c r="C127" s="42" t="s">
        <v>213</v>
      </c>
      <c r="D127" s="42" t="s">
        <v>219</v>
      </c>
      <c r="E127" s="42">
        <v>2034</v>
      </c>
      <c r="F127" s="44">
        <v>33307181.94617999</v>
      </c>
    </row>
    <row r="128" spans="1:6" ht="20.149999999999999" customHeight="1" x14ac:dyDescent="0.45">
      <c r="A128" s="42" t="s">
        <v>23</v>
      </c>
      <c r="B128" s="43" t="s">
        <v>192</v>
      </c>
      <c r="C128" s="42" t="s">
        <v>213</v>
      </c>
      <c r="D128" s="42" t="s">
        <v>219</v>
      </c>
      <c r="E128" s="42">
        <v>2035</v>
      </c>
      <c r="F128" s="44">
        <v>32454793.406179991</v>
      </c>
    </row>
    <row r="129" spans="1:6" ht="20.149999999999999" customHeight="1" x14ac:dyDescent="0.45">
      <c r="A129" s="42" t="s">
        <v>23</v>
      </c>
      <c r="B129" s="43" t="s">
        <v>192</v>
      </c>
      <c r="C129" s="42" t="s">
        <v>213</v>
      </c>
      <c r="D129" s="42" t="s">
        <v>219</v>
      </c>
      <c r="E129" s="42">
        <v>2036</v>
      </c>
      <c r="F129" s="44">
        <v>31164546.151579995</v>
      </c>
    </row>
    <row r="130" spans="1:6" ht="20.149999999999999" customHeight="1" x14ac:dyDescent="0.45">
      <c r="A130" s="42" t="s">
        <v>23</v>
      </c>
      <c r="B130" s="43" t="s">
        <v>192</v>
      </c>
      <c r="C130" s="42" t="s">
        <v>213</v>
      </c>
      <c r="D130" s="42" t="s">
        <v>219</v>
      </c>
      <c r="E130" s="42">
        <v>2037</v>
      </c>
      <c r="F130" s="44">
        <v>28362872.65637999</v>
      </c>
    </row>
    <row r="131" spans="1:6" ht="20.149999999999999" customHeight="1" x14ac:dyDescent="0.45">
      <c r="A131" s="42" t="s">
        <v>23</v>
      </c>
      <c r="B131" s="43" t="s">
        <v>192</v>
      </c>
      <c r="C131" s="42" t="s">
        <v>213</v>
      </c>
      <c r="D131" s="42" t="s">
        <v>219</v>
      </c>
      <c r="E131" s="42">
        <v>2038</v>
      </c>
      <c r="F131" s="44">
        <v>26719586.853979994</v>
      </c>
    </row>
    <row r="132" spans="1:6" ht="20.149999999999999" customHeight="1" x14ac:dyDescent="0.45">
      <c r="A132" s="42" t="s">
        <v>23</v>
      </c>
      <c r="B132" s="43" t="s">
        <v>192</v>
      </c>
      <c r="C132" s="42" t="s">
        <v>213</v>
      </c>
      <c r="D132" s="42" t="s">
        <v>219</v>
      </c>
      <c r="E132" s="42">
        <v>2039</v>
      </c>
      <c r="F132" s="44">
        <v>25159473.563579995</v>
      </c>
    </row>
    <row r="133" spans="1:6" ht="20.149999999999999" customHeight="1" x14ac:dyDescent="0.45">
      <c r="A133" s="42" t="s">
        <v>23</v>
      </c>
      <c r="B133" s="43" t="s">
        <v>192</v>
      </c>
      <c r="C133" s="42" t="s">
        <v>213</v>
      </c>
      <c r="D133" s="42" t="s">
        <v>219</v>
      </c>
      <c r="E133" s="42">
        <v>2040</v>
      </c>
      <c r="F133" s="44">
        <v>23195004.422779996</v>
      </c>
    </row>
    <row r="134" spans="1:6" ht="20.149999999999999" customHeight="1" x14ac:dyDescent="0.45">
      <c r="A134" s="42" t="s">
        <v>23</v>
      </c>
      <c r="B134" s="43" t="s">
        <v>192</v>
      </c>
      <c r="C134" s="42" t="s">
        <v>213</v>
      </c>
      <c r="D134" s="42" t="s">
        <v>219</v>
      </c>
      <c r="E134" s="42">
        <v>2041</v>
      </c>
      <c r="F134" s="44">
        <v>21419983.360179998</v>
      </c>
    </row>
    <row r="135" spans="1:6" ht="20.149999999999999" customHeight="1" x14ac:dyDescent="0.45">
      <c r="A135" s="42" t="s">
        <v>23</v>
      </c>
      <c r="B135" s="43" t="s">
        <v>192</v>
      </c>
      <c r="C135" s="42" t="s">
        <v>213</v>
      </c>
      <c r="D135" s="42" t="s">
        <v>219</v>
      </c>
      <c r="E135" s="42">
        <v>2042</v>
      </c>
      <c r="F135" s="44">
        <v>19053661.230179995</v>
      </c>
    </row>
    <row r="136" spans="1:6" ht="20.149999999999999" customHeight="1" x14ac:dyDescent="0.45">
      <c r="A136" s="42" t="s">
        <v>23</v>
      </c>
      <c r="B136" s="43" t="s">
        <v>192</v>
      </c>
      <c r="C136" s="42" t="s">
        <v>217</v>
      </c>
      <c r="D136" s="42" t="s">
        <v>219</v>
      </c>
      <c r="E136" s="42">
        <v>2018</v>
      </c>
      <c r="F136" s="44">
        <v>1345654.4267591999</v>
      </c>
    </row>
    <row r="137" spans="1:6" ht="20.149999999999999" customHeight="1" x14ac:dyDescent="0.45">
      <c r="A137" s="42" t="s">
        <v>23</v>
      </c>
      <c r="B137" s="43" t="s">
        <v>192</v>
      </c>
      <c r="C137" s="42" t="s">
        <v>217</v>
      </c>
      <c r="D137" s="42" t="s">
        <v>219</v>
      </c>
      <c r="E137" s="42">
        <v>2019</v>
      </c>
      <c r="F137" s="44">
        <v>17820476.853131622</v>
      </c>
    </row>
    <row r="138" spans="1:6" ht="20.149999999999999" customHeight="1" x14ac:dyDescent="0.45">
      <c r="A138" s="42" t="s">
        <v>23</v>
      </c>
      <c r="B138" s="43" t="s">
        <v>192</v>
      </c>
      <c r="C138" s="42" t="s">
        <v>217</v>
      </c>
      <c r="D138" s="42" t="s">
        <v>219</v>
      </c>
      <c r="E138" s="42">
        <v>2020</v>
      </c>
      <c r="F138" s="44">
        <v>24020272.200500023</v>
      </c>
    </row>
    <row r="139" spans="1:6" ht="20.149999999999999" customHeight="1" x14ac:dyDescent="0.45">
      <c r="A139" s="42" t="s">
        <v>23</v>
      </c>
      <c r="B139" s="43" t="s">
        <v>192</v>
      </c>
      <c r="C139" s="42" t="s">
        <v>217</v>
      </c>
      <c r="D139" s="42" t="s">
        <v>219</v>
      </c>
      <c r="E139" s="42">
        <v>2021</v>
      </c>
      <c r="F139" s="44">
        <v>9629999.9999989998</v>
      </c>
    </row>
    <row r="140" spans="1:6" ht="20.149999999999999" customHeight="1" x14ac:dyDescent="0.45">
      <c r="A140" s="42" t="s">
        <v>23</v>
      </c>
      <c r="B140" s="43" t="s">
        <v>192</v>
      </c>
      <c r="C140" s="42" t="s">
        <v>217</v>
      </c>
      <c r="D140" s="42" t="s">
        <v>219</v>
      </c>
      <c r="E140" s="42">
        <v>2022</v>
      </c>
      <c r="F140" s="44">
        <v>22520499.998977002</v>
      </c>
    </row>
    <row r="141" spans="1:6" ht="20.149999999999999" customHeight="1" x14ac:dyDescent="0.45">
      <c r="A141" s="42" t="s">
        <v>23</v>
      </c>
      <c r="B141" s="43" t="s">
        <v>192</v>
      </c>
      <c r="C141" s="42" t="s">
        <v>217</v>
      </c>
      <c r="D141" s="42" t="s">
        <v>219</v>
      </c>
      <c r="E141" s="42">
        <v>2023</v>
      </c>
      <c r="F141" s="44">
        <v>954778.57816000003</v>
      </c>
    </row>
    <row r="142" spans="1:6" ht="20.149999999999999" customHeight="1" x14ac:dyDescent="0.45">
      <c r="A142" s="42" t="s">
        <v>23</v>
      </c>
      <c r="B142" s="43" t="s">
        <v>192</v>
      </c>
      <c r="C142" s="42" t="s">
        <v>217</v>
      </c>
      <c r="D142" s="42" t="s">
        <v>219</v>
      </c>
      <c r="E142" s="42">
        <v>2024</v>
      </c>
      <c r="F142" s="44">
        <v>13155350.953880001</v>
      </c>
    </row>
    <row r="143" spans="1:6" ht="20.149999999999999" customHeight="1" x14ac:dyDescent="0.45">
      <c r="A143" s="42" t="s">
        <v>23</v>
      </c>
      <c r="B143" s="43" t="s">
        <v>192</v>
      </c>
      <c r="C143" s="42" t="s">
        <v>217</v>
      </c>
      <c r="D143" s="42" t="s">
        <v>219</v>
      </c>
      <c r="E143" s="42">
        <v>2025</v>
      </c>
      <c r="F143" s="44">
        <v>11044766.72768</v>
      </c>
    </row>
    <row r="144" spans="1:6" ht="20.149999999999999" customHeight="1" x14ac:dyDescent="0.45">
      <c r="A144" s="42" t="s">
        <v>23</v>
      </c>
      <c r="B144" s="43" t="s">
        <v>192</v>
      </c>
      <c r="C144" s="42" t="s">
        <v>217</v>
      </c>
      <c r="D144" s="42" t="s">
        <v>219</v>
      </c>
      <c r="E144" s="42">
        <v>2026</v>
      </c>
      <c r="F144" s="44">
        <v>16364533.455360001</v>
      </c>
    </row>
    <row r="145" spans="1:6" ht="20.149999999999999" customHeight="1" x14ac:dyDescent="0.45">
      <c r="A145" s="42" t="s">
        <v>23</v>
      </c>
      <c r="B145" s="43" t="s">
        <v>192</v>
      </c>
      <c r="C145" s="42" t="s">
        <v>217</v>
      </c>
      <c r="D145" s="42" t="s">
        <v>219</v>
      </c>
      <c r="E145" s="42">
        <v>2027</v>
      </c>
      <c r="F145" s="44">
        <v>3565000</v>
      </c>
    </row>
    <row r="146" spans="1:6" ht="20.149999999999999" customHeight="1" x14ac:dyDescent="0.45">
      <c r="A146" s="42" t="s">
        <v>23</v>
      </c>
      <c r="B146" s="43" t="s">
        <v>192</v>
      </c>
      <c r="C146" s="42" t="s">
        <v>217</v>
      </c>
      <c r="D146" s="42" t="s">
        <v>219</v>
      </c>
      <c r="E146" s="42">
        <v>2028</v>
      </c>
      <c r="F146" s="44">
        <v>3965000</v>
      </c>
    </row>
    <row r="147" spans="1:6" ht="20.149999999999999" customHeight="1" x14ac:dyDescent="0.45">
      <c r="A147" s="42" t="s">
        <v>23</v>
      </c>
      <c r="B147" s="43" t="s">
        <v>192</v>
      </c>
      <c r="C147" s="42" t="s">
        <v>217</v>
      </c>
      <c r="D147" s="42" t="s">
        <v>219</v>
      </c>
      <c r="E147" s="42">
        <v>2029</v>
      </c>
      <c r="F147" s="44">
        <v>3865000</v>
      </c>
    </row>
    <row r="148" spans="1:6" ht="20.149999999999999" customHeight="1" x14ac:dyDescent="0.45">
      <c r="A148" s="42" t="s">
        <v>23</v>
      </c>
      <c r="B148" s="43" t="s">
        <v>192</v>
      </c>
      <c r="C148" s="42" t="s">
        <v>217</v>
      </c>
      <c r="D148" s="42" t="s">
        <v>219</v>
      </c>
      <c r="E148" s="42">
        <v>2030</v>
      </c>
      <c r="F148" s="44">
        <v>4265000</v>
      </c>
    </row>
    <row r="149" spans="1:6" ht="20.149999999999999" customHeight="1" x14ac:dyDescent="0.45">
      <c r="A149" s="42" t="s">
        <v>23</v>
      </c>
      <c r="B149" s="43" t="s">
        <v>192</v>
      </c>
      <c r="C149" s="42" t="s">
        <v>217</v>
      </c>
      <c r="D149" s="42" t="s">
        <v>219</v>
      </c>
      <c r="E149" s="42">
        <v>2031</v>
      </c>
      <c r="F149" s="44">
        <v>3465000</v>
      </c>
    </row>
    <row r="150" spans="1:6" ht="20.149999999999999" customHeight="1" x14ac:dyDescent="0.45">
      <c r="A150" s="42" t="s">
        <v>23</v>
      </c>
      <c r="B150" s="43" t="s">
        <v>192</v>
      </c>
      <c r="C150" s="42" t="s">
        <v>217</v>
      </c>
      <c r="D150" s="42" t="s">
        <v>219</v>
      </c>
      <c r="E150" s="42">
        <v>2032</v>
      </c>
      <c r="F150" s="44">
        <v>3665000</v>
      </c>
    </row>
    <row r="151" spans="1:6" ht="20.149999999999999" customHeight="1" x14ac:dyDescent="0.45">
      <c r="A151" s="42" t="s">
        <v>23</v>
      </c>
      <c r="B151" s="43" t="s">
        <v>192</v>
      </c>
      <c r="C151" s="42" t="s">
        <v>217</v>
      </c>
      <c r="D151" s="42" t="s">
        <v>219</v>
      </c>
      <c r="E151" s="42">
        <v>2033</v>
      </c>
      <c r="F151" s="44">
        <v>3665000</v>
      </c>
    </row>
    <row r="152" spans="1:6" ht="20.149999999999999" customHeight="1" x14ac:dyDescent="0.45">
      <c r="A152" s="42" t="s">
        <v>23</v>
      </c>
      <c r="B152" s="43" t="s">
        <v>192</v>
      </c>
      <c r="C152" s="42" t="s">
        <v>217</v>
      </c>
      <c r="D152" s="42" t="s">
        <v>219</v>
      </c>
      <c r="E152" s="42">
        <v>2034</v>
      </c>
      <c r="F152" s="44">
        <v>3765000</v>
      </c>
    </row>
    <row r="153" spans="1:6" ht="20.149999999999999" customHeight="1" x14ac:dyDescent="0.45">
      <c r="A153" s="42" t="s">
        <v>23</v>
      </c>
      <c r="B153" s="43" t="s">
        <v>192</v>
      </c>
      <c r="C153" s="42" t="s">
        <v>217</v>
      </c>
      <c r="D153" s="42" t="s">
        <v>219</v>
      </c>
      <c r="E153" s="42">
        <v>2035</v>
      </c>
      <c r="F153" s="44">
        <v>2845000</v>
      </c>
    </row>
    <row r="154" spans="1:6" ht="20.149999999999999" customHeight="1" x14ac:dyDescent="0.45">
      <c r="A154" s="42" t="s">
        <v>23</v>
      </c>
      <c r="B154" s="43" t="s">
        <v>192</v>
      </c>
      <c r="C154" s="42" t="s">
        <v>217</v>
      </c>
      <c r="D154" s="42" t="s">
        <v>219</v>
      </c>
      <c r="E154" s="42">
        <v>2036</v>
      </c>
      <c r="F154" s="44">
        <v>2645000</v>
      </c>
    </row>
    <row r="155" spans="1:6" ht="20.149999999999999" customHeight="1" x14ac:dyDescent="0.45">
      <c r="A155" s="42" t="s">
        <v>23</v>
      </c>
      <c r="B155" s="43" t="s">
        <v>192</v>
      </c>
      <c r="C155" s="42" t="s">
        <v>217</v>
      </c>
      <c r="D155" s="42" t="s">
        <v>219</v>
      </c>
      <c r="E155" s="42">
        <v>2037</v>
      </c>
      <c r="F155" s="44">
        <v>2645000</v>
      </c>
    </row>
    <row r="156" spans="1:6" ht="20.149999999999999" customHeight="1" x14ac:dyDescent="0.45">
      <c r="A156" s="42" t="s">
        <v>23</v>
      </c>
      <c r="B156" s="43" t="s">
        <v>192</v>
      </c>
      <c r="C156" s="42" t="s">
        <v>217</v>
      </c>
      <c r="D156" s="42" t="s">
        <v>219</v>
      </c>
      <c r="E156" s="42">
        <v>2038</v>
      </c>
      <c r="F156" s="44">
        <v>1420000</v>
      </c>
    </row>
    <row r="157" spans="1:6" ht="20.149999999999999" customHeight="1" x14ac:dyDescent="0.45">
      <c r="A157" s="42" t="s">
        <v>23</v>
      </c>
      <c r="B157" s="43" t="s">
        <v>192</v>
      </c>
      <c r="C157" s="42" t="s">
        <v>217</v>
      </c>
      <c r="D157" s="42" t="s">
        <v>219</v>
      </c>
      <c r="E157" s="42">
        <v>2039</v>
      </c>
      <c r="F157" s="44">
        <v>1360000</v>
      </c>
    </row>
    <row r="158" spans="1:6" ht="20.149999999999999" customHeight="1" x14ac:dyDescent="0.45">
      <c r="A158" s="42" t="s">
        <v>23</v>
      </c>
      <c r="B158" s="43" t="s">
        <v>192</v>
      </c>
      <c r="C158" s="42" t="s">
        <v>217</v>
      </c>
      <c r="D158" s="42" t="s">
        <v>219</v>
      </c>
      <c r="E158" s="42">
        <v>2040</v>
      </c>
      <c r="F158" s="44">
        <v>960000</v>
      </c>
    </row>
    <row r="159" spans="1:6" ht="20.149999999999999" customHeight="1" x14ac:dyDescent="0.45">
      <c r="A159" s="42" t="s">
        <v>23</v>
      </c>
      <c r="B159" s="43" t="s">
        <v>192</v>
      </c>
      <c r="C159" s="42" t="s">
        <v>217</v>
      </c>
      <c r="D159" s="42" t="s">
        <v>219</v>
      </c>
      <c r="E159" s="42">
        <v>2041</v>
      </c>
      <c r="F159" s="44">
        <v>560000</v>
      </c>
    </row>
    <row r="160" spans="1:6" ht="20.149999999999999" customHeight="1" x14ac:dyDescent="0.45">
      <c r="A160" s="42" t="s">
        <v>23</v>
      </c>
      <c r="B160" s="43" t="s">
        <v>192</v>
      </c>
      <c r="C160" s="42" t="s">
        <v>217</v>
      </c>
      <c r="D160" s="42" t="s">
        <v>219</v>
      </c>
      <c r="E160" s="42">
        <v>2042</v>
      </c>
      <c r="F160" s="44">
        <v>460000</v>
      </c>
    </row>
    <row r="161" spans="1:6" ht="20.149999999999999" customHeight="1" x14ac:dyDescent="0.45">
      <c r="A161" s="42" t="s">
        <v>23</v>
      </c>
      <c r="B161" s="43" t="s">
        <v>192</v>
      </c>
      <c r="C161" s="42" t="s">
        <v>218</v>
      </c>
      <c r="D161" s="42" t="s">
        <v>219</v>
      </c>
      <c r="E161" s="42">
        <v>2040</v>
      </c>
      <c r="F161" s="44">
        <v>13952468.881000001</v>
      </c>
    </row>
    <row r="162" spans="1:6" ht="20.149999999999999" customHeight="1" x14ac:dyDescent="0.45">
      <c r="A162" s="42" t="s">
        <v>23</v>
      </c>
      <c r="B162" s="43" t="s">
        <v>192</v>
      </c>
      <c r="C162" s="42" t="s">
        <v>218</v>
      </c>
      <c r="D162" s="42" t="s">
        <v>219</v>
      </c>
      <c r="E162" s="42">
        <v>2041</v>
      </c>
      <c r="F162" s="44">
        <v>18954297.348000001</v>
      </c>
    </row>
    <row r="163" spans="1:6" ht="20.149999999999999" customHeight="1" x14ac:dyDescent="0.45">
      <c r="A163" s="42" t="s">
        <v>23</v>
      </c>
      <c r="B163" s="43" t="s">
        <v>192</v>
      </c>
      <c r="C163" s="42" t="s">
        <v>218</v>
      </c>
      <c r="D163" s="42" t="s">
        <v>219</v>
      </c>
      <c r="E163" s="42">
        <v>2042</v>
      </c>
      <c r="F163" s="44">
        <v>31014697.348000001</v>
      </c>
    </row>
    <row r="164" spans="1:6" ht="20.149999999999999" customHeight="1" x14ac:dyDescent="0.45">
      <c r="A164" s="42" t="s">
        <v>25</v>
      </c>
      <c r="B164" s="43" t="s">
        <v>26</v>
      </c>
      <c r="C164" s="42" t="s">
        <v>213</v>
      </c>
      <c r="D164" s="42" t="s">
        <v>220</v>
      </c>
      <c r="E164" s="42">
        <v>2017</v>
      </c>
      <c r="F164" s="44">
        <v>59138830.050990887</v>
      </c>
    </row>
    <row r="165" spans="1:6" ht="20.149999999999999" customHeight="1" x14ac:dyDescent="0.45">
      <c r="A165" s="42" t="s">
        <v>25</v>
      </c>
      <c r="B165" s="43" t="s">
        <v>26</v>
      </c>
      <c r="C165" s="42" t="s">
        <v>213</v>
      </c>
      <c r="D165" s="42" t="s">
        <v>220</v>
      </c>
      <c r="E165" s="42">
        <v>2018</v>
      </c>
      <c r="F165" s="44">
        <v>368034969.79465985</v>
      </c>
    </row>
    <row r="166" spans="1:6" ht="20.149999999999999" customHeight="1" x14ac:dyDescent="0.45">
      <c r="A166" s="42" t="s">
        <v>25</v>
      </c>
      <c r="B166" s="43" t="s">
        <v>26</v>
      </c>
      <c r="C166" s="42" t="s">
        <v>213</v>
      </c>
      <c r="D166" s="42" t="s">
        <v>220</v>
      </c>
      <c r="E166" s="42">
        <v>2019</v>
      </c>
      <c r="F166" s="44">
        <v>332993534.74840903</v>
      </c>
    </row>
    <row r="167" spans="1:6" ht="20.149999999999999" customHeight="1" x14ac:dyDescent="0.45">
      <c r="A167" s="42" t="s">
        <v>25</v>
      </c>
      <c r="B167" s="43" t="s">
        <v>26</v>
      </c>
      <c r="C167" s="42" t="s">
        <v>213</v>
      </c>
      <c r="D167" s="42" t="s">
        <v>220</v>
      </c>
      <c r="E167" s="42">
        <v>2020</v>
      </c>
      <c r="F167" s="44">
        <v>648933677.6630758</v>
      </c>
    </row>
    <row r="168" spans="1:6" ht="20.149999999999999" customHeight="1" x14ac:dyDescent="0.45">
      <c r="A168" s="42" t="s">
        <v>25</v>
      </c>
      <c r="B168" s="43" t="s">
        <v>26</v>
      </c>
      <c r="C168" s="42" t="s">
        <v>213</v>
      </c>
      <c r="D168" s="42" t="s">
        <v>220</v>
      </c>
      <c r="E168" s="42">
        <v>2021</v>
      </c>
      <c r="F168" s="44">
        <v>378533834.25046813</v>
      </c>
    </row>
    <row r="169" spans="1:6" ht="20.149999999999999" customHeight="1" x14ac:dyDescent="0.45">
      <c r="A169" s="42" t="s">
        <v>25</v>
      </c>
      <c r="B169" s="43" t="s">
        <v>26</v>
      </c>
      <c r="C169" s="42" t="s">
        <v>213</v>
      </c>
      <c r="D169" s="42" t="s">
        <v>220</v>
      </c>
      <c r="E169" s="42">
        <v>2022</v>
      </c>
      <c r="F169" s="44">
        <v>522684640.66272795</v>
      </c>
    </row>
    <row r="170" spans="1:6" ht="20.149999999999999" customHeight="1" x14ac:dyDescent="0.45">
      <c r="A170" s="42" t="s">
        <v>25</v>
      </c>
      <c r="B170" s="43" t="s">
        <v>26</v>
      </c>
      <c r="C170" s="42" t="s">
        <v>213</v>
      </c>
      <c r="D170" s="42" t="s">
        <v>220</v>
      </c>
      <c r="E170" s="42">
        <v>2023</v>
      </c>
      <c r="F170" s="44">
        <v>290816479.28769851</v>
      </c>
    </row>
    <row r="171" spans="1:6" ht="20.149999999999999" customHeight="1" x14ac:dyDescent="0.45">
      <c r="A171" s="42" t="s">
        <v>25</v>
      </c>
      <c r="B171" s="43" t="s">
        <v>26</v>
      </c>
      <c r="C171" s="42" t="s">
        <v>213</v>
      </c>
      <c r="D171" s="42" t="s">
        <v>220</v>
      </c>
      <c r="E171" s="42">
        <v>2024</v>
      </c>
      <c r="F171" s="44">
        <v>705958834.31119812</v>
      </c>
    </row>
    <row r="172" spans="1:6" ht="20.149999999999999" customHeight="1" x14ac:dyDescent="0.45">
      <c r="A172" s="42" t="s">
        <v>25</v>
      </c>
      <c r="B172" s="43" t="s">
        <v>26</v>
      </c>
      <c r="C172" s="42" t="s">
        <v>213</v>
      </c>
      <c r="D172" s="42" t="s">
        <v>220</v>
      </c>
      <c r="E172" s="42">
        <v>2025</v>
      </c>
      <c r="F172" s="44">
        <v>452061553.93874282</v>
      </c>
    </row>
    <row r="173" spans="1:6" ht="20.149999999999999" customHeight="1" x14ac:dyDescent="0.45">
      <c r="A173" s="42" t="s">
        <v>25</v>
      </c>
      <c r="B173" s="43" t="s">
        <v>26</v>
      </c>
      <c r="C173" s="42" t="s">
        <v>213</v>
      </c>
      <c r="D173" s="42" t="s">
        <v>220</v>
      </c>
      <c r="E173" s="42">
        <v>2026</v>
      </c>
      <c r="F173" s="44">
        <v>370112358.21302444</v>
      </c>
    </row>
    <row r="174" spans="1:6" ht="20.149999999999999" customHeight="1" x14ac:dyDescent="0.45">
      <c r="A174" s="42" t="s">
        <v>25</v>
      </c>
      <c r="B174" s="43" t="s">
        <v>26</v>
      </c>
      <c r="C174" s="42" t="s">
        <v>213</v>
      </c>
      <c r="D174" s="42" t="s">
        <v>220</v>
      </c>
      <c r="E174" s="42">
        <v>2027</v>
      </c>
      <c r="F174" s="44">
        <v>330339210.92226666</v>
      </c>
    </row>
    <row r="175" spans="1:6" ht="20.149999999999999" customHeight="1" x14ac:dyDescent="0.45">
      <c r="A175" s="42" t="s">
        <v>25</v>
      </c>
      <c r="B175" s="43" t="s">
        <v>26</v>
      </c>
      <c r="C175" s="42" t="s">
        <v>213</v>
      </c>
      <c r="D175" s="42" t="s">
        <v>220</v>
      </c>
      <c r="E175" s="42">
        <v>2028</v>
      </c>
      <c r="F175" s="44">
        <v>362754125.30040473</v>
      </c>
    </row>
    <row r="176" spans="1:6" ht="20.149999999999999" customHeight="1" x14ac:dyDescent="0.45">
      <c r="A176" s="42" t="s">
        <v>25</v>
      </c>
      <c r="B176" s="43" t="s">
        <v>26</v>
      </c>
      <c r="C176" s="42" t="s">
        <v>213</v>
      </c>
      <c r="D176" s="42" t="s">
        <v>220</v>
      </c>
      <c r="E176" s="42">
        <v>2029</v>
      </c>
      <c r="F176" s="44">
        <v>278312274.45877665</v>
      </c>
    </row>
    <row r="177" spans="1:6" ht="20.149999999999999" customHeight="1" x14ac:dyDescent="0.45">
      <c r="A177" s="42" t="s">
        <v>25</v>
      </c>
      <c r="B177" s="43" t="s">
        <v>26</v>
      </c>
      <c r="C177" s="42" t="s">
        <v>213</v>
      </c>
      <c r="D177" s="42" t="s">
        <v>220</v>
      </c>
      <c r="E177" s="42">
        <v>2030</v>
      </c>
      <c r="F177" s="44">
        <v>243239938.05869734</v>
      </c>
    </row>
    <row r="178" spans="1:6" ht="20.149999999999999" customHeight="1" x14ac:dyDescent="0.45">
      <c r="A178" s="42" t="s">
        <v>25</v>
      </c>
      <c r="B178" s="43" t="s">
        <v>26</v>
      </c>
      <c r="C178" s="42" t="s">
        <v>213</v>
      </c>
      <c r="D178" s="42" t="s">
        <v>220</v>
      </c>
      <c r="E178" s="42">
        <v>2031</v>
      </c>
      <c r="F178" s="44">
        <v>217741376.62976274</v>
      </c>
    </row>
    <row r="179" spans="1:6" ht="20.149999999999999" customHeight="1" x14ac:dyDescent="0.45">
      <c r="A179" s="42" t="s">
        <v>25</v>
      </c>
      <c r="B179" s="43" t="s">
        <v>26</v>
      </c>
      <c r="C179" s="42" t="s">
        <v>213</v>
      </c>
      <c r="D179" s="42" t="s">
        <v>220</v>
      </c>
      <c r="E179" s="42">
        <v>2032</v>
      </c>
      <c r="F179" s="44">
        <v>205924197.38005334</v>
      </c>
    </row>
    <row r="180" spans="1:6" ht="20.149999999999999" customHeight="1" x14ac:dyDescent="0.45">
      <c r="A180" s="42" t="s">
        <v>25</v>
      </c>
      <c r="B180" s="43" t="s">
        <v>26</v>
      </c>
      <c r="C180" s="42" t="s">
        <v>213</v>
      </c>
      <c r="D180" s="42" t="s">
        <v>220</v>
      </c>
      <c r="E180" s="42">
        <v>2033</v>
      </c>
      <c r="F180" s="44">
        <v>262160828.03219873</v>
      </c>
    </row>
    <row r="181" spans="1:6" ht="20.149999999999999" customHeight="1" x14ac:dyDescent="0.45">
      <c r="A181" s="42" t="s">
        <v>25</v>
      </c>
      <c r="B181" s="43" t="s">
        <v>26</v>
      </c>
      <c r="C181" s="42" t="s">
        <v>213</v>
      </c>
      <c r="D181" s="42" t="s">
        <v>220</v>
      </c>
      <c r="E181" s="42">
        <v>2034</v>
      </c>
      <c r="F181" s="44">
        <v>173928715.50635692</v>
      </c>
    </row>
    <row r="182" spans="1:6" ht="20.149999999999999" customHeight="1" x14ac:dyDescent="0.45">
      <c r="A182" s="42" t="s">
        <v>25</v>
      </c>
      <c r="B182" s="43" t="s">
        <v>26</v>
      </c>
      <c r="C182" s="42" t="s">
        <v>213</v>
      </c>
      <c r="D182" s="42" t="s">
        <v>220</v>
      </c>
      <c r="E182" s="42">
        <v>2035</v>
      </c>
      <c r="F182" s="44">
        <v>199292458.71033847</v>
      </c>
    </row>
    <row r="183" spans="1:6" ht="20.149999999999999" customHeight="1" x14ac:dyDescent="0.45">
      <c r="A183" s="42" t="s">
        <v>25</v>
      </c>
      <c r="B183" s="43" t="s">
        <v>26</v>
      </c>
      <c r="C183" s="42" t="s">
        <v>213</v>
      </c>
      <c r="D183" s="42" t="s">
        <v>220</v>
      </c>
      <c r="E183" s="42">
        <v>2036</v>
      </c>
      <c r="F183" s="44">
        <v>155690721.1033791</v>
      </c>
    </row>
    <row r="184" spans="1:6" ht="20.149999999999999" customHeight="1" x14ac:dyDescent="0.45">
      <c r="A184" s="42" t="s">
        <v>25</v>
      </c>
      <c r="B184" s="43" t="s">
        <v>26</v>
      </c>
      <c r="C184" s="42" t="s">
        <v>213</v>
      </c>
      <c r="D184" s="42" t="s">
        <v>220</v>
      </c>
      <c r="E184" s="42">
        <v>2037</v>
      </c>
      <c r="F184" s="44">
        <v>191826039.53653905</v>
      </c>
    </row>
    <row r="185" spans="1:6" ht="20.149999999999999" customHeight="1" x14ac:dyDescent="0.45">
      <c r="A185" s="42" t="s">
        <v>25</v>
      </c>
      <c r="B185" s="43" t="s">
        <v>26</v>
      </c>
      <c r="C185" s="42" t="s">
        <v>213</v>
      </c>
      <c r="D185" s="42" t="s">
        <v>220</v>
      </c>
      <c r="E185" s="42">
        <v>2038</v>
      </c>
      <c r="F185" s="44">
        <v>174188173.08325374</v>
      </c>
    </row>
    <row r="186" spans="1:6" ht="20.149999999999999" customHeight="1" x14ac:dyDescent="0.45">
      <c r="A186" s="42" t="s">
        <v>25</v>
      </c>
      <c r="B186" s="43" t="s">
        <v>26</v>
      </c>
      <c r="C186" s="42" t="s">
        <v>213</v>
      </c>
      <c r="D186" s="42" t="s">
        <v>220</v>
      </c>
      <c r="E186" s="42">
        <v>2039</v>
      </c>
      <c r="F186" s="44">
        <v>43685676.822112724</v>
      </c>
    </row>
    <row r="187" spans="1:6" ht="20.149999999999999" customHeight="1" x14ac:dyDescent="0.45">
      <c r="A187" s="42" t="s">
        <v>25</v>
      </c>
      <c r="B187" s="43" t="s">
        <v>26</v>
      </c>
      <c r="C187" s="42" t="s">
        <v>216</v>
      </c>
      <c r="D187" s="42" t="s">
        <v>220</v>
      </c>
      <c r="E187" s="42">
        <v>2017</v>
      </c>
      <c r="F187" s="44">
        <v>156425.4062002</v>
      </c>
    </row>
    <row r="188" spans="1:6" ht="20.149999999999999" customHeight="1" x14ac:dyDescent="0.45">
      <c r="A188" s="42" t="s">
        <v>25</v>
      </c>
      <c r="B188" s="43" t="s">
        <v>26</v>
      </c>
      <c r="C188" s="42" t="s">
        <v>216</v>
      </c>
      <c r="D188" s="42" t="s">
        <v>220</v>
      </c>
      <c r="E188" s="42">
        <v>2019</v>
      </c>
      <c r="F188" s="44">
        <v>418482.05780093709</v>
      </c>
    </row>
    <row r="189" spans="1:6" ht="20.149999999999999" customHeight="1" x14ac:dyDescent="0.45">
      <c r="A189" s="42" t="s">
        <v>25</v>
      </c>
      <c r="B189" s="43" t="s">
        <v>26</v>
      </c>
      <c r="C189" s="42" t="s">
        <v>217</v>
      </c>
      <c r="D189" s="42" t="s">
        <v>220</v>
      </c>
      <c r="E189" s="42">
        <v>2017</v>
      </c>
      <c r="F189" s="44">
        <v>6126878.2222900502</v>
      </c>
    </row>
    <row r="190" spans="1:6" ht="20.149999999999999" customHeight="1" x14ac:dyDescent="0.45">
      <c r="A190" s="42" t="s">
        <v>25</v>
      </c>
      <c r="B190" s="43" t="s">
        <v>26</v>
      </c>
      <c r="C190" s="42" t="s">
        <v>217</v>
      </c>
      <c r="D190" s="42" t="s">
        <v>220</v>
      </c>
      <c r="E190" s="42">
        <v>2018</v>
      </c>
      <c r="F190" s="44">
        <v>404138824.11678934</v>
      </c>
    </row>
    <row r="191" spans="1:6" ht="20.149999999999999" customHeight="1" x14ac:dyDescent="0.45">
      <c r="A191" s="42" t="s">
        <v>25</v>
      </c>
      <c r="B191" s="43" t="s">
        <v>26</v>
      </c>
      <c r="C191" s="42" t="s">
        <v>217</v>
      </c>
      <c r="D191" s="42" t="s">
        <v>220</v>
      </c>
      <c r="E191" s="42">
        <v>2019</v>
      </c>
      <c r="F191" s="44">
        <v>575769996.47575378</v>
      </c>
    </row>
    <row r="192" spans="1:6" ht="20.149999999999999" customHeight="1" x14ac:dyDescent="0.45">
      <c r="A192" s="42" t="s">
        <v>25</v>
      </c>
      <c r="B192" s="43" t="s">
        <v>26</v>
      </c>
      <c r="C192" s="42" t="s">
        <v>217</v>
      </c>
      <c r="D192" s="42" t="s">
        <v>220</v>
      </c>
      <c r="E192" s="42">
        <v>2020</v>
      </c>
      <c r="F192" s="44">
        <v>613134087.38830066</v>
      </c>
    </row>
    <row r="193" spans="1:6" ht="20.149999999999999" customHeight="1" x14ac:dyDescent="0.45">
      <c r="A193" s="42" t="s">
        <v>25</v>
      </c>
      <c r="B193" s="43" t="s">
        <v>26</v>
      </c>
      <c r="C193" s="42" t="s">
        <v>217</v>
      </c>
      <c r="D193" s="42" t="s">
        <v>220</v>
      </c>
      <c r="E193" s="42">
        <v>2021</v>
      </c>
      <c r="F193" s="44">
        <v>320441176.29939705</v>
      </c>
    </row>
    <row r="194" spans="1:6" ht="20.149999999999999" customHeight="1" x14ac:dyDescent="0.45">
      <c r="A194" s="42" t="s">
        <v>25</v>
      </c>
      <c r="B194" s="43" t="s">
        <v>26</v>
      </c>
      <c r="C194" s="42" t="s">
        <v>217</v>
      </c>
      <c r="D194" s="42" t="s">
        <v>220</v>
      </c>
      <c r="E194" s="42">
        <v>2022</v>
      </c>
      <c r="F194" s="44">
        <v>418901078.51896518</v>
      </c>
    </row>
    <row r="195" spans="1:6" ht="20.149999999999999" customHeight="1" x14ac:dyDescent="0.45">
      <c r="A195" s="42" t="s">
        <v>25</v>
      </c>
      <c r="B195" s="43" t="s">
        <v>26</v>
      </c>
      <c r="C195" s="42" t="s">
        <v>217</v>
      </c>
      <c r="D195" s="42" t="s">
        <v>220</v>
      </c>
      <c r="E195" s="42">
        <v>2023</v>
      </c>
      <c r="F195" s="44">
        <v>245602505.04681998</v>
      </c>
    </row>
    <row r="196" spans="1:6" ht="20.149999999999999" customHeight="1" x14ac:dyDescent="0.45">
      <c r="A196" s="42" t="s">
        <v>25</v>
      </c>
      <c r="B196" s="43" t="s">
        <v>26</v>
      </c>
      <c r="C196" s="42" t="s">
        <v>217</v>
      </c>
      <c r="D196" s="42" t="s">
        <v>220</v>
      </c>
      <c r="E196" s="42">
        <v>2024</v>
      </c>
      <c r="F196" s="44">
        <v>6940896.0098000001</v>
      </c>
    </row>
    <row r="197" spans="1:6" ht="20.149999999999999" customHeight="1" x14ac:dyDescent="0.45">
      <c r="A197" s="42" t="s">
        <v>25</v>
      </c>
      <c r="B197" s="43" t="s">
        <v>26</v>
      </c>
      <c r="C197" s="42" t="s">
        <v>217</v>
      </c>
      <c r="D197" s="42" t="s">
        <v>220</v>
      </c>
      <c r="E197" s="42">
        <v>2025</v>
      </c>
      <c r="F197" s="44">
        <v>9581202.1081799995</v>
      </c>
    </row>
    <row r="198" spans="1:6" ht="20.149999999999999" customHeight="1" x14ac:dyDescent="0.45">
      <c r="A198" s="42" t="s">
        <v>25</v>
      </c>
      <c r="B198" s="43" t="s">
        <v>26</v>
      </c>
      <c r="C198" s="42" t="s">
        <v>217</v>
      </c>
      <c r="D198" s="42" t="s">
        <v>220</v>
      </c>
      <c r="E198" s="42">
        <v>2026</v>
      </c>
      <c r="F198" s="44">
        <v>10048741.326967003</v>
      </c>
    </row>
    <row r="199" spans="1:6" ht="20.149999999999999" customHeight="1" x14ac:dyDescent="0.45">
      <c r="A199" s="42" t="s">
        <v>25</v>
      </c>
      <c r="B199" s="43" t="s">
        <v>26</v>
      </c>
      <c r="C199" s="42" t="s">
        <v>217</v>
      </c>
      <c r="D199" s="42" t="s">
        <v>220</v>
      </c>
      <c r="E199" s="42">
        <v>2027</v>
      </c>
      <c r="F199" s="44">
        <v>5464433.5747759994</v>
      </c>
    </row>
    <row r="200" spans="1:6" ht="20.149999999999999" customHeight="1" x14ac:dyDescent="0.45">
      <c r="A200" s="42" t="s">
        <v>25</v>
      </c>
      <c r="B200" s="43" t="s">
        <v>26</v>
      </c>
      <c r="C200" s="42" t="s">
        <v>217</v>
      </c>
      <c r="D200" s="42" t="s">
        <v>220</v>
      </c>
      <c r="E200" s="42">
        <v>2028</v>
      </c>
      <c r="F200" s="44">
        <v>1192108.6163079999</v>
      </c>
    </row>
    <row r="201" spans="1:6" ht="20.149999999999999" customHeight="1" x14ac:dyDescent="0.45">
      <c r="A201" s="42" t="s">
        <v>25</v>
      </c>
      <c r="B201" s="43" t="s">
        <v>26</v>
      </c>
      <c r="C201" s="42" t="s">
        <v>217</v>
      </c>
      <c r="D201" s="42" t="s">
        <v>220</v>
      </c>
      <c r="E201" s="42">
        <v>2029</v>
      </c>
      <c r="F201" s="44">
        <v>901018.95904700004</v>
      </c>
    </row>
    <row r="202" spans="1:6" ht="20.149999999999999" customHeight="1" x14ac:dyDescent="0.45">
      <c r="A202" s="42" t="s">
        <v>25</v>
      </c>
      <c r="B202" s="43" t="s">
        <v>26</v>
      </c>
      <c r="C202" s="42" t="s">
        <v>217</v>
      </c>
      <c r="D202" s="42" t="s">
        <v>220</v>
      </c>
      <c r="E202" s="42">
        <v>2030</v>
      </c>
      <c r="F202" s="44">
        <v>901019.02368599991</v>
      </c>
    </row>
    <row r="203" spans="1:6" ht="20.149999999999999" customHeight="1" x14ac:dyDescent="0.45">
      <c r="A203" s="42" t="s">
        <v>25</v>
      </c>
      <c r="B203" s="43" t="s">
        <v>26</v>
      </c>
      <c r="C203" s="42" t="s">
        <v>217</v>
      </c>
      <c r="D203" s="42" t="s">
        <v>220</v>
      </c>
      <c r="E203" s="42">
        <v>2031</v>
      </c>
      <c r="F203" s="44">
        <v>833354.20333599998</v>
      </c>
    </row>
    <row r="204" spans="1:6" ht="20.149999999999999" customHeight="1" x14ac:dyDescent="0.45">
      <c r="A204" s="42" t="s">
        <v>25</v>
      </c>
      <c r="B204" s="43" t="s">
        <v>26</v>
      </c>
      <c r="C204" s="42" t="s">
        <v>217</v>
      </c>
      <c r="D204" s="42" t="s">
        <v>220</v>
      </c>
      <c r="E204" s="42">
        <v>2032</v>
      </c>
      <c r="F204" s="44">
        <v>849328.49456800008</v>
      </c>
    </row>
    <row r="205" spans="1:6" ht="20.149999999999999" customHeight="1" x14ac:dyDescent="0.45">
      <c r="A205" s="42" t="s">
        <v>25</v>
      </c>
      <c r="B205" s="43" t="s">
        <v>26</v>
      </c>
      <c r="C205" s="42" t="s">
        <v>217</v>
      </c>
      <c r="D205" s="42" t="s">
        <v>220</v>
      </c>
      <c r="E205" s="42">
        <v>2033</v>
      </c>
      <c r="F205" s="44">
        <v>849328.55903600005</v>
      </c>
    </row>
    <row r="206" spans="1:6" ht="20.149999999999999" customHeight="1" x14ac:dyDescent="0.45">
      <c r="A206" s="42" t="s">
        <v>25</v>
      </c>
      <c r="B206" s="43" t="s">
        <v>26</v>
      </c>
      <c r="C206" s="42" t="s">
        <v>217</v>
      </c>
      <c r="D206" s="42" t="s">
        <v>220</v>
      </c>
      <c r="E206" s="42">
        <v>2034</v>
      </c>
      <c r="F206" s="44">
        <v>788067.73681399995</v>
      </c>
    </row>
    <row r="207" spans="1:6" ht="20.149999999999999" customHeight="1" x14ac:dyDescent="0.45">
      <c r="A207" s="42" t="s">
        <v>25</v>
      </c>
      <c r="B207" s="43" t="s">
        <v>26</v>
      </c>
      <c r="C207" s="42" t="s">
        <v>217</v>
      </c>
      <c r="D207" s="42" t="s">
        <v>220</v>
      </c>
      <c r="E207" s="42">
        <v>2035</v>
      </c>
      <c r="F207" s="44">
        <v>788067.80127399997</v>
      </c>
    </row>
    <row r="208" spans="1:6" ht="20.149999999999999" customHeight="1" x14ac:dyDescent="0.45">
      <c r="A208" s="42" t="s">
        <v>25</v>
      </c>
      <c r="B208" s="43" t="s">
        <v>26</v>
      </c>
      <c r="C208" s="42" t="s">
        <v>217</v>
      </c>
      <c r="D208" s="42" t="s">
        <v>220</v>
      </c>
      <c r="E208" s="42">
        <v>2036</v>
      </c>
      <c r="F208" s="44">
        <v>788067.8659320001</v>
      </c>
    </row>
    <row r="209" spans="1:6" ht="20.149999999999999" customHeight="1" x14ac:dyDescent="0.45">
      <c r="A209" s="42" t="s">
        <v>25</v>
      </c>
      <c r="B209" s="43" t="s">
        <v>26</v>
      </c>
      <c r="C209" s="42" t="s">
        <v>217</v>
      </c>
      <c r="D209" s="42" t="s">
        <v>220</v>
      </c>
      <c r="E209" s="42">
        <v>2037</v>
      </c>
      <c r="F209" s="44">
        <v>788067.93030300015</v>
      </c>
    </row>
    <row r="210" spans="1:6" ht="20.149999999999999" customHeight="1" x14ac:dyDescent="0.45">
      <c r="A210" s="42" t="s">
        <v>25</v>
      </c>
      <c r="B210" s="43" t="s">
        <v>26</v>
      </c>
      <c r="C210" s="42" t="s">
        <v>217</v>
      </c>
      <c r="D210" s="42" t="s">
        <v>220</v>
      </c>
      <c r="E210" s="42">
        <v>2038</v>
      </c>
      <c r="F210" s="44">
        <v>110722.001888</v>
      </c>
    </row>
    <row r="211" spans="1:6" ht="20.149999999999999" customHeight="1" x14ac:dyDescent="0.45">
      <c r="A211" s="42" t="s">
        <v>25</v>
      </c>
      <c r="B211" s="43" t="s">
        <v>26</v>
      </c>
      <c r="C211" s="42" t="s">
        <v>217</v>
      </c>
      <c r="D211" s="42" t="s">
        <v>220</v>
      </c>
      <c r="E211" s="42">
        <v>2039</v>
      </c>
      <c r="F211" s="44">
        <v>110722.001888</v>
      </c>
    </row>
    <row r="212" spans="1:6" ht="20.149999999999999" customHeight="1" x14ac:dyDescent="0.45">
      <c r="A212" s="42" t="s">
        <v>25</v>
      </c>
      <c r="B212" s="43" t="s">
        <v>26</v>
      </c>
      <c r="C212" s="42" t="s">
        <v>218</v>
      </c>
      <c r="D212" s="42" t="s">
        <v>220</v>
      </c>
      <c r="E212" s="42">
        <v>2018</v>
      </c>
      <c r="F212" s="44">
        <v>25015358.295400001</v>
      </c>
    </row>
    <row r="213" spans="1:6" ht="20.149999999999999" customHeight="1" x14ac:dyDescent="0.45">
      <c r="A213" s="42" t="s">
        <v>25</v>
      </c>
      <c r="B213" s="43" t="s">
        <v>26</v>
      </c>
      <c r="C213" s="42" t="s">
        <v>218</v>
      </c>
      <c r="D213" s="42" t="s">
        <v>220</v>
      </c>
      <c r="E213" s="42">
        <v>2019</v>
      </c>
      <c r="F213" s="44">
        <v>35765231.102079995</v>
      </c>
    </row>
    <row r="214" spans="1:6" ht="20.149999999999999" customHeight="1" x14ac:dyDescent="0.45">
      <c r="A214" s="42" t="s">
        <v>25</v>
      </c>
      <c r="B214" s="43" t="s">
        <v>26</v>
      </c>
      <c r="C214" s="42" t="s">
        <v>218</v>
      </c>
      <c r="D214" s="42" t="s">
        <v>220</v>
      </c>
      <c r="E214" s="42">
        <v>2020</v>
      </c>
      <c r="F214" s="44">
        <v>32010495.5988</v>
      </c>
    </row>
    <row r="215" spans="1:6" ht="20.149999999999999" customHeight="1" x14ac:dyDescent="0.45">
      <c r="A215" s="42" t="s">
        <v>25</v>
      </c>
      <c r="B215" s="43" t="s">
        <v>26</v>
      </c>
      <c r="C215" s="42" t="s">
        <v>218</v>
      </c>
      <c r="D215" s="42" t="s">
        <v>220</v>
      </c>
      <c r="E215" s="42">
        <v>2021</v>
      </c>
      <c r="F215" s="44">
        <v>39579889.149200007</v>
      </c>
    </row>
    <row r="216" spans="1:6" ht="20.149999999999999" customHeight="1" x14ac:dyDescent="0.45">
      <c r="A216" s="42" t="s">
        <v>25</v>
      </c>
      <c r="B216" s="43" t="s">
        <v>26</v>
      </c>
      <c r="C216" s="42" t="s">
        <v>218</v>
      </c>
      <c r="D216" s="42" t="s">
        <v>220</v>
      </c>
      <c r="E216" s="42">
        <v>2022</v>
      </c>
      <c r="F216" s="44">
        <v>7706066.9931900008</v>
      </c>
    </row>
    <row r="217" spans="1:6" ht="20.149999999999999" customHeight="1" x14ac:dyDescent="0.45">
      <c r="A217" s="42" t="s">
        <v>25</v>
      </c>
      <c r="B217" s="43" t="s">
        <v>26</v>
      </c>
      <c r="C217" s="42" t="s">
        <v>218</v>
      </c>
      <c r="D217" s="42" t="s">
        <v>220</v>
      </c>
      <c r="E217" s="42">
        <v>2026</v>
      </c>
      <c r="F217" s="44">
        <v>8599491.5330999997</v>
      </c>
    </row>
    <row r="218" spans="1:6" ht="20.149999999999999" customHeight="1" x14ac:dyDescent="0.45">
      <c r="A218" s="42" t="s">
        <v>25</v>
      </c>
      <c r="B218" s="43" t="s">
        <v>26</v>
      </c>
      <c r="C218" s="42" t="s">
        <v>218</v>
      </c>
      <c r="D218" s="42" t="s">
        <v>220</v>
      </c>
      <c r="E218" s="42">
        <v>2031</v>
      </c>
      <c r="F218" s="44">
        <v>41036821.767299995</v>
      </c>
    </row>
    <row r="219" spans="1:6" ht="20.149999999999999" customHeight="1" x14ac:dyDescent="0.45">
      <c r="A219" s="42" t="s">
        <v>25</v>
      </c>
      <c r="B219" s="43" t="s">
        <v>26</v>
      </c>
      <c r="C219" s="42" t="s">
        <v>218</v>
      </c>
      <c r="D219" s="42" t="s">
        <v>220</v>
      </c>
      <c r="E219" s="42">
        <v>2032</v>
      </c>
      <c r="F219" s="44">
        <v>711612.05397000001</v>
      </c>
    </row>
    <row r="220" spans="1:6" ht="20.149999999999999" customHeight="1" x14ac:dyDescent="0.45">
      <c r="A220" s="42" t="s">
        <v>25</v>
      </c>
      <c r="B220" s="43" t="s">
        <v>26</v>
      </c>
      <c r="C220" s="42" t="s">
        <v>218</v>
      </c>
      <c r="D220" s="42" t="s">
        <v>220</v>
      </c>
      <c r="E220" s="42">
        <v>2033</v>
      </c>
      <c r="F220" s="44">
        <v>10124075.3618</v>
      </c>
    </row>
    <row r="221" spans="1:6" ht="20.149999999999999" customHeight="1" x14ac:dyDescent="0.45">
      <c r="A221" s="42" t="s">
        <v>25</v>
      </c>
      <c r="B221" s="43" t="s">
        <v>26</v>
      </c>
      <c r="C221" s="42" t="s">
        <v>218</v>
      </c>
      <c r="D221" s="42" t="s">
        <v>220</v>
      </c>
      <c r="E221" s="42">
        <v>2039</v>
      </c>
      <c r="F221" s="44">
        <v>301326457.55299997</v>
      </c>
    </row>
    <row r="222" spans="1:6" ht="20.149999999999999" customHeight="1" x14ac:dyDescent="0.45">
      <c r="A222" s="42" t="s">
        <v>27</v>
      </c>
      <c r="B222" s="43" t="s">
        <v>193</v>
      </c>
      <c r="C222" s="42" t="s">
        <v>213</v>
      </c>
      <c r="D222" s="42" t="s">
        <v>219</v>
      </c>
      <c r="E222" s="42">
        <v>2018</v>
      </c>
      <c r="F222" s="44">
        <v>43924576.543775007</v>
      </c>
    </row>
    <row r="223" spans="1:6" ht="20.149999999999999" customHeight="1" x14ac:dyDescent="0.45">
      <c r="A223" s="42" t="s">
        <v>27</v>
      </c>
      <c r="B223" s="43" t="s">
        <v>193</v>
      </c>
      <c r="C223" s="42" t="s">
        <v>213</v>
      </c>
      <c r="D223" s="42" t="s">
        <v>219</v>
      </c>
      <c r="E223" s="42">
        <v>2019</v>
      </c>
      <c r="F223" s="44">
        <v>44297410.469881997</v>
      </c>
    </row>
    <row r="224" spans="1:6" ht="20.149999999999999" customHeight="1" x14ac:dyDescent="0.45">
      <c r="A224" s="42" t="s">
        <v>27</v>
      </c>
      <c r="B224" s="43" t="s">
        <v>193</v>
      </c>
      <c r="C224" s="42" t="s">
        <v>213</v>
      </c>
      <c r="D224" s="42" t="s">
        <v>219</v>
      </c>
      <c r="E224" s="42">
        <v>2020</v>
      </c>
      <c r="F224" s="44">
        <v>44872572.089222997</v>
      </c>
    </row>
    <row r="225" spans="1:6" ht="20.149999999999999" customHeight="1" x14ac:dyDescent="0.45">
      <c r="A225" s="42" t="s">
        <v>27</v>
      </c>
      <c r="B225" s="43" t="s">
        <v>193</v>
      </c>
      <c r="C225" s="42" t="s">
        <v>213</v>
      </c>
      <c r="D225" s="42" t="s">
        <v>219</v>
      </c>
      <c r="E225" s="42">
        <v>2021</v>
      </c>
      <c r="F225" s="44">
        <v>48480455.234499998</v>
      </c>
    </row>
    <row r="226" spans="1:6" ht="20.149999999999999" customHeight="1" x14ac:dyDescent="0.45">
      <c r="A226" s="42" t="s">
        <v>27</v>
      </c>
      <c r="B226" s="43" t="s">
        <v>193</v>
      </c>
      <c r="C226" s="42" t="s">
        <v>213</v>
      </c>
      <c r="D226" s="42" t="s">
        <v>219</v>
      </c>
      <c r="E226" s="42">
        <v>2022</v>
      </c>
      <c r="F226" s="44">
        <v>41417039.410000004</v>
      </c>
    </row>
    <row r="227" spans="1:6" ht="20.149999999999999" customHeight="1" x14ac:dyDescent="0.45">
      <c r="A227" s="42" t="s">
        <v>27</v>
      </c>
      <c r="B227" s="43" t="s">
        <v>193</v>
      </c>
      <c r="C227" s="42" t="s">
        <v>213</v>
      </c>
      <c r="D227" s="42" t="s">
        <v>219</v>
      </c>
      <c r="E227" s="42">
        <v>2023</v>
      </c>
      <c r="F227" s="44">
        <v>70499379.600000009</v>
      </c>
    </row>
    <row r="228" spans="1:6" ht="20.149999999999999" customHeight="1" x14ac:dyDescent="0.45">
      <c r="A228" s="42" t="s">
        <v>27</v>
      </c>
      <c r="B228" s="43" t="s">
        <v>193</v>
      </c>
      <c r="C228" s="42" t="s">
        <v>213</v>
      </c>
      <c r="D228" s="42" t="s">
        <v>219</v>
      </c>
      <c r="E228" s="42">
        <v>2024</v>
      </c>
      <c r="F228" s="44">
        <v>76638162.429999977</v>
      </c>
    </row>
    <row r="229" spans="1:6" ht="20.149999999999999" customHeight="1" x14ac:dyDescent="0.45">
      <c r="A229" s="42" t="s">
        <v>27</v>
      </c>
      <c r="B229" s="43" t="s">
        <v>193</v>
      </c>
      <c r="C229" s="42" t="s">
        <v>213</v>
      </c>
      <c r="D229" s="42" t="s">
        <v>219</v>
      </c>
      <c r="E229" s="42">
        <v>2025</v>
      </c>
      <c r="F229" s="44">
        <v>76801839.419999987</v>
      </c>
    </row>
    <row r="230" spans="1:6" ht="20.149999999999999" customHeight="1" x14ac:dyDescent="0.45">
      <c r="A230" s="42" t="s">
        <v>27</v>
      </c>
      <c r="B230" s="43" t="s">
        <v>193</v>
      </c>
      <c r="C230" s="42" t="s">
        <v>213</v>
      </c>
      <c r="D230" s="42" t="s">
        <v>219</v>
      </c>
      <c r="E230" s="42">
        <v>2026</v>
      </c>
      <c r="F230" s="44">
        <v>64953018.409999989</v>
      </c>
    </row>
    <row r="231" spans="1:6" ht="20.149999999999999" customHeight="1" x14ac:dyDescent="0.45">
      <c r="A231" s="42" t="s">
        <v>27</v>
      </c>
      <c r="B231" s="43" t="s">
        <v>193</v>
      </c>
      <c r="C231" s="42" t="s">
        <v>213</v>
      </c>
      <c r="D231" s="42" t="s">
        <v>219</v>
      </c>
      <c r="E231" s="42">
        <v>2027</v>
      </c>
      <c r="F231" s="44">
        <v>66562524.850000001</v>
      </c>
    </row>
    <row r="232" spans="1:6" ht="20.149999999999999" customHeight="1" x14ac:dyDescent="0.45">
      <c r="A232" s="42" t="s">
        <v>27</v>
      </c>
      <c r="B232" s="43" t="s">
        <v>193</v>
      </c>
      <c r="C232" s="42" t="s">
        <v>213</v>
      </c>
      <c r="D232" s="42" t="s">
        <v>219</v>
      </c>
      <c r="E232" s="42">
        <v>2028</v>
      </c>
      <c r="F232" s="44">
        <v>64184784.809999995</v>
      </c>
    </row>
    <row r="233" spans="1:6" ht="20.149999999999999" customHeight="1" x14ac:dyDescent="0.45">
      <c r="A233" s="42" t="s">
        <v>27</v>
      </c>
      <c r="B233" s="43" t="s">
        <v>193</v>
      </c>
      <c r="C233" s="42" t="s">
        <v>213</v>
      </c>
      <c r="D233" s="42" t="s">
        <v>219</v>
      </c>
      <c r="E233" s="42">
        <v>2029</v>
      </c>
      <c r="F233" s="44">
        <v>62236251.270000003</v>
      </c>
    </row>
    <row r="234" spans="1:6" ht="20.149999999999999" customHeight="1" x14ac:dyDescent="0.45">
      <c r="A234" s="42" t="s">
        <v>27</v>
      </c>
      <c r="B234" s="43" t="s">
        <v>193</v>
      </c>
      <c r="C234" s="42" t="s">
        <v>213</v>
      </c>
      <c r="D234" s="42" t="s">
        <v>219</v>
      </c>
      <c r="E234" s="42">
        <v>2030</v>
      </c>
      <c r="F234" s="44">
        <v>55150249.500000007</v>
      </c>
    </row>
    <row r="235" spans="1:6" ht="20.149999999999999" customHeight="1" x14ac:dyDescent="0.45">
      <c r="A235" s="42" t="s">
        <v>27</v>
      </c>
      <c r="B235" s="43" t="s">
        <v>193</v>
      </c>
      <c r="C235" s="42" t="s">
        <v>213</v>
      </c>
      <c r="D235" s="42" t="s">
        <v>219</v>
      </c>
      <c r="E235" s="42">
        <v>2031</v>
      </c>
      <c r="F235" s="44">
        <v>50751047.750000007</v>
      </c>
    </row>
    <row r="236" spans="1:6" ht="20.149999999999999" customHeight="1" x14ac:dyDescent="0.45">
      <c r="A236" s="42" t="s">
        <v>27</v>
      </c>
      <c r="B236" s="43" t="s">
        <v>193</v>
      </c>
      <c r="C236" s="42" t="s">
        <v>213</v>
      </c>
      <c r="D236" s="42" t="s">
        <v>219</v>
      </c>
      <c r="E236" s="42">
        <v>2032</v>
      </c>
      <c r="F236" s="44">
        <v>42218152.829999991</v>
      </c>
    </row>
    <row r="237" spans="1:6" ht="20.149999999999999" customHeight="1" x14ac:dyDescent="0.45">
      <c r="A237" s="42" t="s">
        <v>27</v>
      </c>
      <c r="B237" s="43" t="s">
        <v>193</v>
      </c>
      <c r="C237" s="42" t="s">
        <v>213</v>
      </c>
      <c r="D237" s="42" t="s">
        <v>219</v>
      </c>
      <c r="E237" s="42">
        <v>2033</v>
      </c>
      <c r="F237" s="44">
        <v>33327689.009999998</v>
      </c>
    </row>
    <row r="238" spans="1:6" ht="20.149999999999999" customHeight="1" x14ac:dyDescent="0.45">
      <c r="A238" s="42" t="s">
        <v>27</v>
      </c>
      <c r="B238" s="43" t="s">
        <v>193</v>
      </c>
      <c r="C238" s="42" t="s">
        <v>213</v>
      </c>
      <c r="D238" s="42" t="s">
        <v>219</v>
      </c>
      <c r="E238" s="42">
        <v>2034</v>
      </c>
      <c r="F238" s="44">
        <v>26725613.169999994</v>
      </c>
    </row>
    <row r="239" spans="1:6" ht="20.149999999999999" customHeight="1" x14ac:dyDescent="0.45">
      <c r="A239" s="42" t="s">
        <v>27</v>
      </c>
      <c r="B239" s="43" t="s">
        <v>193</v>
      </c>
      <c r="C239" s="42" t="s">
        <v>213</v>
      </c>
      <c r="D239" s="42" t="s">
        <v>219</v>
      </c>
      <c r="E239" s="42">
        <v>2035</v>
      </c>
      <c r="F239" s="44">
        <v>23893590.23</v>
      </c>
    </row>
    <row r="240" spans="1:6" ht="20.149999999999999" customHeight="1" x14ac:dyDescent="0.45">
      <c r="A240" s="42" t="s">
        <v>27</v>
      </c>
      <c r="B240" s="43" t="s">
        <v>193</v>
      </c>
      <c r="C240" s="42" t="s">
        <v>213</v>
      </c>
      <c r="D240" s="42" t="s">
        <v>219</v>
      </c>
      <c r="E240" s="42">
        <v>2036</v>
      </c>
      <c r="F240" s="44">
        <v>23833955.050000001</v>
      </c>
    </row>
    <row r="241" spans="1:6" ht="20.149999999999999" customHeight="1" x14ac:dyDescent="0.45">
      <c r="A241" s="42" t="s">
        <v>27</v>
      </c>
      <c r="B241" s="43" t="s">
        <v>193</v>
      </c>
      <c r="C241" s="42" t="s">
        <v>213</v>
      </c>
      <c r="D241" s="42" t="s">
        <v>219</v>
      </c>
      <c r="E241" s="42">
        <v>2037</v>
      </c>
      <c r="F241" s="44">
        <v>22411932.52</v>
      </c>
    </row>
    <row r="242" spans="1:6" ht="20.149999999999999" customHeight="1" x14ac:dyDescent="0.45">
      <c r="A242" s="42" t="s">
        <v>27</v>
      </c>
      <c r="B242" s="43" t="s">
        <v>193</v>
      </c>
      <c r="C242" s="42" t="s">
        <v>213</v>
      </c>
      <c r="D242" s="42" t="s">
        <v>219</v>
      </c>
      <c r="E242" s="42">
        <v>2038</v>
      </c>
      <c r="F242" s="44">
        <v>21365835.750000004</v>
      </c>
    </row>
    <row r="243" spans="1:6" ht="20.149999999999999" customHeight="1" x14ac:dyDescent="0.45">
      <c r="A243" s="42" t="s">
        <v>27</v>
      </c>
      <c r="B243" s="43" t="s">
        <v>193</v>
      </c>
      <c r="C243" s="42" t="s">
        <v>213</v>
      </c>
      <c r="D243" s="42" t="s">
        <v>219</v>
      </c>
      <c r="E243" s="42">
        <v>2039</v>
      </c>
      <c r="F243" s="44">
        <v>20822667.719999995</v>
      </c>
    </row>
    <row r="244" spans="1:6" ht="20.149999999999999" customHeight="1" x14ac:dyDescent="0.45">
      <c r="A244" s="42" t="s">
        <v>27</v>
      </c>
      <c r="B244" s="43" t="s">
        <v>193</v>
      </c>
      <c r="C244" s="42" t="s">
        <v>213</v>
      </c>
      <c r="D244" s="42" t="s">
        <v>219</v>
      </c>
      <c r="E244" s="42">
        <v>2040</v>
      </c>
      <c r="F244" s="44">
        <v>21109509.07</v>
      </c>
    </row>
    <row r="245" spans="1:6" ht="20.149999999999999" customHeight="1" x14ac:dyDescent="0.45">
      <c r="A245" s="42" t="s">
        <v>27</v>
      </c>
      <c r="B245" s="43" t="s">
        <v>193</v>
      </c>
      <c r="C245" s="42" t="s">
        <v>213</v>
      </c>
      <c r="D245" s="42" t="s">
        <v>219</v>
      </c>
      <c r="E245" s="42">
        <v>2041</v>
      </c>
      <c r="F245" s="44">
        <v>19408328.900000002</v>
      </c>
    </row>
    <row r="246" spans="1:6" ht="20.149999999999999" customHeight="1" x14ac:dyDescent="0.45">
      <c r="A246" s="42" t="s">
        <v>27</v>
      </c>
      <c r="B246" s="43" t="s">
        <v>193</v>
      </c>
      <c r="C246" s="42" t="s">
        <v>213</v>
      </c>
      <c r="D246" s="42" t="s">
        <v>219</v>
      </c>
      <c r="E246" s="42">
        <v>2042</v>
      </c>
      <c r="F246" s="44">
        <v>18723022.50999999</v>
      </c>
    </row>
    <row r="247" spans="1:6" ht="20.149999999999999" customHeight="1" x14ac:dyDescent="0.45">
      <c r="A247" s="42" t="s">
        <v>27</v>
      </c>
      <c r="B247" s="43" t="s">
        <v>193</v>
      </c>
      <c r="C247" s="42" t="s">
        <v>217</v>
      </c>
      <c r="D247" s="42" t="s">
        <v>219</v>
      </c>
      <c r="E247" s="42">
        <v>2018</v>
      </c>
      <c r="F247" s="44">
        <v>8526615.6069000009</v>
      </c>
    </row>
    <row r="248" spans="1:6" ht="20.149999999999999" customHeight="1" x14ac:dyDescent="0.45">
      <c r="A248" s="42" t="s">
        <v>27</v>
      </c>
      <c r="B248" s="43" t="s">
        <v>193</v>
      </c>
      <c r="C248" s="42" t="s">
        <v>217</v>
      </c>
      <c r="D248" s="42" t="s">
        <v>219</v>
      </c>
      <c r="E248" s="42">
        <v>2019</v>
      </c>
      <c r="F248" s="44">
        <v>21290915.952600002</v>
      </c>
    </row>
    <row r="249" spans="1:6" ht="20.149999999999999" customHeight="1" x14ac:dyDescent="0.45">
      <c r="A249" s="42" t="s">
        <v>27</v>
      </c>
      <c r="B249" s="43" t="s">
        <v>193</v>
      </c>
      <c r="C249" s="42" t="s">
        <v>217</v>
      </c>
      <c r="D249" s="42" t="s">
        <v>219</v>
      </c>
      <c r="E249" s="42">
        <v>2020</v>
      </c>
      <c r="F249" s="44">
        <v>58037220.596900001</v>
      </c>
    </row>
    <row r="250" spans="1:6" ht="20.149999999999999" customHeight="1" x14ac:dyDescent="0.45">
      <c r="A250" s="42" t="s">
        <v>27</v>
      </c>
      <c r="B250" s="43" t="s">
        <v>193</v>
      </c>
      <c r="C250" s="42" t="s">
        <v>217</v>
      </c>
      <c r="D250" s="42" t="s">
        <v>219</v>
      </c>
      <c r="E250" s="42">
        <v>2021</v>
      </c>
      <c r="F250" s="44">
        <v>240792959.36124796</v>
      </c>
    </row>
    <row r="251" spans="1:6" ht="20.149999999999999" customHeight="1" x14ac:dyDescent="0.45">
      <c r="A251" s="42" t="s">
        <v>27</v>
      </c>
      <c r="B251" s="43" t="s">
        <v>193</v>
      </c>
      <c r="C251" s="42" t="s">
        <v>217</v>
      </c>
      <c r="D251" s="42" t="s">
        <v>219</v>
      </c>
      <c r="E251" s="42">
        <v>2022</v>
      </c>
      <c r="F251" s="44">
        <v>33127034.249999996</v>
      </c>
    </row>
    <row r="252" spans="1:6" ht="20.149999999999999" customHeight="1" x14ac:dyDescent="0.45">
      <c r="A252" s="42" t="s">
        <v>27</v>
      </c>
      <c r="B252" s="43" t="s">
        <v>193</v>
      </c>
      <c r="C252" s="42" t="s">
        <v>217</v>
      </c>
      <c r="D252" s="42" t="s">
        <v>219</v>
      </c>
      <c r="E252" s="42">
        <v>2023</v>
      </c>
      <c r="F252" s="44">
        <v>109474509.31000008</v>
      </c>
    </row>
    <row r="253" spans="1:6" ht="20.149999999999999" customHeight="1" x14ac:dyDescent="0.45">
      <c r="A253" s="42" t="s">
        <v>27</v>
      </c>
      <c r="B253" s="43" t="s">
        <v>193</v>
      </c>
      <c r="C253" s="42" t="s">
        <v>217</v>
      </c>
      <c r="D253" s="42" t="s">
        <v>219</v>
      </c>
      <c r="E253" s="42">
        <v>2024</v>
      </c>
      <c r="F253" s="44">
        <v>108375140.74000002</v>
      </c>
    </row>
    <row r="254" spans="1:6" ht="20.149999999999999" customHeight="1" x14ac:dyDescent="0.45">
      <c r="A254" s="42" t="s">
        <v>27</v>
      </c>
      <c r="B254" s="43" t="s">
        <v>193</v>
      </c>
      <c r="C254" s="42" t="s">
        <v>217</v>
      </c>
      <c r="D254" s="42" t="s">
        <v>219</v>
      </c>
      <c r="E254" s="42">
        <v>2025</v>
      </c>
      <c r="F254" s="44">
        <v>72103309.479999989</v>
      </c>
    </row>
    <row r="255" spans="1:6" ht="20.149999999999999" customHeight="1" x14ac:dyDescent="0.45">
      <c r="A255" s="42" t="s">
        <v>27</v>
      </c>
      <c r="B255" s="43" t="s">
        <v>193</v>
      </c>
      <c r="C255" s="42" t="s">
        <v>217</v>
      </c>
      <c r="D255" s="42" t="s">
        <v>219</v>
      </c>
      <c r="E255" s="42">
        <v>2026</v>
      </c>
      <c r="F255" s="44">
        <v>62152770.390000015</v>
      </c>
    </row>
    <row r="256" spans="1:6" ht="20.149999999999999" customHeight="1" x14ac:dyDescent="0.45">
      <c r="A256" s="42" t="s">
        <v>27</v>
      </c>
      <c r="B256" s="43" t="s">
        <v>193</v>
      </c>
      <c r="C256" s="42" t="s">
        <v>217</v>
      </c>
      <c r="D256" s="42" t="s">
        <v>219</v>
      </c>
      <c r="E256" s="42">
        <v>2027</v>
      </c>
      <c r="F256" s="44">
        <v>15138580.479999999</v>
      </c>
    </row>
    <row r="257" spans="1:6" ht="20.149999999999999" customHeight="1" x14ac:dyDescent="0.45">
      <c r="A257" s="42" t="s">
        <v>27</v>
      </c>
      <c r="B257" s="43" t="s">
        <v>193</v>
      </c>
      <c r="C257" s="42" t="s">
        <v>217</v>
      </c>
      <c r="D257" s="42" t="s">
        <v>219</v>
      </c>
      <c r="E257" s="42">
        <v>2028</v>
      </c>
      <c r="F257" s="44">
        <v>23294751.110000007</v>
      </c>
    </row>
    <row r="258" spans="1:6" ht="20.149999999999999" customHeight="1" x14ac:dyDescent="0.45">
      <c r="A258" s="42" t="s">
        <v>27</v>
      </c>
      <c r="B258" s="43" t="s">
        <v>193</v>
      </c>
      <c r="C258" s="42" t="s">
        <v>217</v>
      </c>
      <c r="D258" s="42" t="s">
        <v>219</v>
      </c>
      <c r="E258" s="42">
        <v>2029</v>
      </c>
      <c r="F258" s="44">
        <v>679893.3</v>
      </c>
    </row>
    <row r="259" spans="1:6" ht="20.149999999999999" customHeight="1" x14ac:dyDescent="0.45">
      <c r="A259" s="42" t="s">
        <v>27</v>
      </c>
      <c r="B259" s="43" t="s">
        <v>193</v>
      </c>
      <c r="C259" s="42" t="s">
        <v>217</v>
      </c>
      <c r="D259" s="42" t="s">
        <v>219</v>
      </c>
      <c r="E259" s="42">
        <v>2030</v>
      </c>
      <c r="F259" s="44">
        <v>1041365.75</v>
      </c>
    </row>
    <row r="260" spans="1:6" ht="20.149999999999999" customHeight="1" x14ac:dyDescent="0.45">
      <c r="A260" s="42" t="s">
        <v>27</v>
      </c>
      <c r="B260" s="43" t="s">
        <v>193</v>
      </c>
      <c r="C260" s="42" t="s">
        <v>217</v>
      </c>
      <c r="D260" s="42" t="s">
        <v>219</v>
      </c>
      <c r="E260" s="42">
        <v>2031</v>
      </c>
      <c r="F260" s="44">
        <v>1020927.34</v>
      </c>
    </row>
    <row r="261" spans="1:6" ht="20.149999999999999" customHeight="1" x14ac:dyDescent="0.45">
      <c r="A261" s="42" t="s">
        <v>27</v>
      </c>
      <c r="B261" s="43" t="s">
        <v>193</v>
      </c>
      <c r="C261" s="42" t="s">
        <v>217</v>
      </c>
      <c r="D261" s="42" t="s">
        <v>219</v>
      </c>
      <c r="E261" s="42">
        <v>2032</v>
      </c>
      <c r="F261" s="44">
        <v>1770192.0499999998</v>
      </c>
    </row>
    <row r="262" spans="1:6" ht="20.149999999999999" customHeight="1" x14ac:dyDescent="0.45">
      <c r="A262" s="42" t="s">
        <v>27</v>
      </c>
      <c r="B262" s="43" t="s">
        <v>193</v>
      </c>
      <c r="C262" s="42" t="s">
        <v>217</v>
      </c>
      <c r="D262" s="42" t="s">
        <v>219</v>
      </c>
      <c r="E262" s="42">
        <v>2033</v>
      </c>
      <c r="F262" s="44">
        <v>44425.009999999995</v>
      </c>
    </row>
    <row r="263" spans="1:6" ht="20.149999999999999" customHeight="1" x14ac:dyDescent="0.45">
      <c r="A263" s="42" t="s">
        <v>27</v>
      </c>
      <c r="B263" s="43" t="s">
        <v>193</v>
      </c>
      <c r="C263" s="42" t="s">
        <v>217</v>
      </c>
      <c r="D263" s="42" t="s">
        <v>219</v>
      </c>
      <c r="E263" s="42">
        <v>2034</v>
      </c>
      <c r="F263" s="44">
        <v>72326.669999999984</v>
      </c>
    </row>
    <row r="264" spans="1:6" ht="20.149999999999999" customHeight="1" x14ac:dyDescent="0.45">
      <c r="A264" s="42" t="s">
        <v>27</v>
      </c>
      <c r="B264" s="43" t="s">
        <v>193</v>
      </c>
      <c r="C264" s="42" t="s">
        <v>217</v>
      </c>
      <c r="D264" s="42" t="s">
        <v>219</v>
      </c>
      <c r="E264" s="42">
        <v>2035</v>
      </c>
      <c r="F264" s="44">
        <v>1085817.83</v>
      </c>
    </row>
    <row r="265" spans="1:6" ht="20.149999999999999" customHeight="1" x14ac:dyDescent="0.45">
      <c r="A265" s="42" t="s">
        <v>27</v>
      </c>
      <c r="B265" s="43" t="s">
        <v>193</v>
      </c>
      <c r="C265" s="42" t="s">
        <v>217</v>
      </c>
      <c r="D265" s="42" t="s">
        <v>219</v>
      </c>
      <c r="E265" s="42">
        <v>2036</v>
      </c>
      <c r="F265" s="44">
        <v>663369.38</v>
      </c>
    </row>
    <row r="266" spans="1:6" ht="20.149999999999999" customHeight="1" x14ac:dyDescent="0.45">
      <c r="A266" s="42" t="s">
        <v>27</v>
      </c>
      <c r="B266" s="43" t="s">
        <v>193</v>
      </c>
      <c r="C266" s="42" t="s">
        <v>217</v>
      </c>
      <c r="D266" s="42" t="s">
        <v>219</v>
      </c>
      <c r="E266" s="42">
        <v>2037</v>
      </c>
      <c r="F266" s="44">
        <v>827854.30999999994</v>
      </c>
    </row>
    <row r="267" spans="1:6" ht="20.149999999999999" customHeight="1" x14ac:dyDescent="0.45">
      <c r="A267" s="42" t="s">
        <v>27</v>
      </c>
      <c r="B267" s="43" t="s">
        <v>193</v>
      </c>
      <c r="C267" s="42" t="s">
        <v>217</v>
      </c>
      <c r="D267" s="42" t="s">
        <v>219</v>
      </c>
      <c r="E267" s="42">
        <v>2038</v>
      </c>
      <c r="F267" s="44">
        <v>1085817.82</v>
      </c>
    </row>
    <row r="268" spans="1:6" ht="20.149999999999999" customHeight="1" x14ac:dyDescent="0.45">
      <c r="A268" s="42" t="s">
        <v>27</v>
      </c>
      <c r="B268" s="43" t="s">
        <v>193</v>
      </c>
      <c r="C268" s="42" t="s">
        <v>217</v>
      </c>
      <c r="D268" s="42" t="s">
        <v>219</v>
      </c>
      <c r="E268" s="42">
        <v>2040</v>
      </c>
      <c r="F268" s="44">
        <v>25000</v>
      </c>
    </row>
    <row r="269" spans="1:6" ht="20.149999999999999" customHeight="1" x14ac:dyDescent="0.45">
      <c r="A269" s="42" t="s">
        <v>27</v>
      </c>
      <c r="B269" s="43" t="s">
        <v>193</v>
      </c>
      <c r="C269" s="42" t="s">
        <v>218</v>
      </c>
      <c r="D269" s="42" t="s">
        <v>219</v>
      </c>
      <c r="E269" s="42">
        <v>2018</v>
      </c>
      <c r="F269" s="44">
        <v>797547.15339999995</v>
      </c>
    </row>
    <row r="270" spans="1:6" ht="20.149999999999999" customHeight="1" x14ac:dyDescent="0.45">
      <c r="A270" s="42" t="s">
        <v>27</v>
      </c>
      <c r="B270" s="43" t="s">
        <v>193</v>
      </c>
      <c r="C270" s="42" t="s">
        <v>218</v>
      </c>
      <c r="D270" s="42" t="s">
        <v>219</v>
      </c>
      <c r="E270" s="42">
        <v>2019</v>
      </c>
      <c r="F270" s="44">
        <v>3200266.5506000002</v>
      </c>
    </row>
    <row r="271" spans="1:6" ht="20.149999999999999" customHeight="1" x14ac:dyDescent="0.45">
      <c r="A271" s="42" t="s">
        <v>27</v>
      </c>
      <c r="B271" s="43" t="s">
        <v>193</v>
      </c>
      <c r="C271" s="42" t="s">
        <v>218</v>
      </c>
      <c r="D271" s="42" t="s">
        <v>219</v>
      </c>
      <c r="E271" s="42">
        <v>2020</v>
      </c>
      <c r="F271" s="44">
        <v>3364819.8303000005</v>
      </c>
    </row>
    <row r="272" spans="1:6" ht="20.149999999999999" customHeight="1" x14ac:dyDescent="0.45">
      <c r="A272" s="42" t="s">
        <v>27</v>
      </c>
      <c r="B272" s="43" t="s">
        <v>193</v>
      </c>
      <c r="C272" s="42" t="s">
        <v>218</v>
      </c>
      <c r="D272" s="42" t="s">
        <v>219</v>
      </c>
      <c r="E272" s="42">
        <v>2021</v>
      </c>
      <c r="F272" s="44">
        <v>4509048.585</v>
      </c>
    </row>
    <row r="273" spans="1:6" ht="20.149999999999999" customHeight="1" x14ac:dyDescent="0.45">
      <c r="A273" s="42" t="s">
        <v>27</v>
      </c>
      <c r="B273" s="43" t="s">
        <v>193</v>
      </c>
      <c r="C273" s="42" t="s">
        <v>218</v>
      </c>
      <c r="D273" s="42" t="s">
        <v>219</v>
      </c>
      <c r="E273" s="42">
        <v>2032</v>
      </c>
      <c r="F273" s="44">
        <v>9390383.4000000004</v>
      </c>
    </row>
    <row r="274" spans="1:6" ht="20.149999999999999" customHeight="1" x14ac:dyDescent="0.45">
      <c r="A274" s="42" t="s">
        <v>27</v>
      </c>
      <c r="B274" s="43" t="s">
        <v>193</v>
      </c>
      <c r="C274" s="42" t="s">
        <v>218</v>
      </c>
      <c r="D274" s="42" t="s">
        <v>219</v>
      </c>
      <c r="E274" s="42">
        <v>2033</v>
      </c>
      <c r="F274" s="44">
        <v>5117333.0999999996</v>
      </c>
    </row>
    <row r="275" spans="1:6" ht="20.149999999999999" customHeight="1" x14ac:dyDescent="0.45">
      <c r="A275" s="42" t="s">
        <v>27</v>
      </c>
      <c r="B275" s="43" t="s">
        <v>193</v>
      </c>
      <c r="C275" s="42" t="s">
        <v>218</v>
      </c>
      <c r="D275" s="42" t="s">
        <v>219</v>
      </c>
      <c r="E275" s="42">
        <v>2034</v>
      </c>
      <c r="F275" s="44">
        <v>9811794.4700000007</v>
      </c>
    </row>
    <row r="276" spans="1:6" ht="20.149999999999999" customHeight="1" x14ac:dyDescent="0.45">
      <c r="A276" s="42" t="s">
        <v>27</v>
      </c>
      <c r="B276" s="43" t="s">
        <v>193</v>
      </c>
      <c r="C276" s="42" t="s">
        <v>218</v>
      </c>
      <c r="D276" s="42" t="s">
        <v>219</v>
      </c>
      <c r="E276" s="42">
        <v>2042</v>
      </c>
      <c r="F276" s="44">
        <v>21393973.93</v>
      </c>
    </row>
    <row r="277" spans="1:6" ht="20.149999999999999" customHeight="1" x14ac:dyDescent="0.45">
      <c r="A277" s="42" t="s">
        <v>28</v>
      </c>
      <c r="B277" s="43" t="s">
        <v>186</v>
      </c>
      <c r="C277" s="42" t="s">
        <v>213</v>
      </c>
      <c r="D277" s="42" t="s">
        <v>214</v>
      </c>
      <c r="E277" s="42">
        <v>2018</v>
      </c>
      <c r="F277" s="44">
        <v>18190462.180295605</v>
      </c>
    </row>
    <row r="278" spans="1:6" ht="20.149999999999999" customHeight="1" x14ac:dyDescent="0.45">
      <c r="A278" s="42" t="s">
        <v>28</v>
      </c>
      <c r="B278" s="43" t="s">
        <v>186</v>
      </c>
      <c r="C278" s="42" t="s">
        <v>213</v>
      </c>
      <c r="D278" s="42" t="s">
        <v>214</v>
      </c>
      <c r="E278" s="42">
        <v>2019</v>
      </c>
      <c r="F278" s="44">
        <v>25577479.725919403</v>
      </c>
    </row>
    <row r="279" spans="1:6" ht="20.149999999999999" customHeight="1" x14ac:dyDescent="0.45">
      <c r="A279" s="42" t="s">
        <v>28</v>
      </c>
      <c r="B279" s="43" t="s">
        <v>186</v>
      </c>
      <c r="C279" s="42" t="s">
        <v>213</v>
      </c>
      <c r="D279" s="42" t="s">
        <v>214</v>
      </c>
      <c r="E279" s="42">
        <v>2020</v>
      </c>
      <c r="F279" s="44">
        <v>27002767.956913002</v>
      </c>
    </row>
    <row r="280" spans="1:6" ht="20.149999999999999" customHeight="1" x14ac:dyDescent="0.45">
      <c r="A280" s="42" t="s">
        <v>28</v>
      </c>
      <c r="B280" s="43" t="s">
        <v>186</v>
      </c>
      <c r="C280" s="42" t="s">
        <v>213</v>
      </c>
      <c r="D280" s="42" t="s">
        <v>214</v>
      </c>
      <c r="E280" s="42">
        <v>2021</v>
      </c>
      <c r="F280" s="44">
        <v>26612914.1411152</v>
      </c>
    </row>
    <row r="281" spans="1:6" ht="20.149999999999999" customHeight="1" x14ac:dyDescent="0.45">
      <c r="A281" s="42" t="s">
        <v>28</v>
      </c>
      <c r="B281" s="43" t="s">
        <v>186</v>
      </c>
      <c r="C281" s="42" t="s">
        <v>213</v>
      </c>
      <c r="D281" s="42" t="s">
        <v>214</v>
      </c>
      <c r="E281" s="42">
        <v>2022</v>
      </c>
      <c r="F281" s="44">
        <v>4603826.8639033977</v>
      </c>
    </row>
    <row r="282" spans="1:6" ht="20.149999999999999" customHeight="1" x14ac:dyDescent="0.45">
      <c r="A282" s="42" t="s">
        <v>28</v>
      </c>
      <c r="B282" s="43" t="s">
        <v>186</v>
      </c>
      <c r="C282" s="42" t="s">
        <v>213</v>
      </c>
      <c r="D282" s="42" t="s">
        <v>214</v>
      </c>
      <c r="E282" s="42">
        <v>2023</v>
      </c>
      <c r="F282" s="44">
        <v>26812329.230504006</v>
      </c>
    </row>
    <row r="283" spans="1:6" ht="20.149999999999999" customHeight="1" x14ac:dyDescent="0.45">
      <c r="A283" s="42" t="s">
        <v>28</v>
      </c>
      <c r="B283" s="43" t="s">
        <v>186</v>
      </c>
      <c r="C283" s="42" t="s">
        <v>213</v>
      </c>
      <c r="D283" s="42" t="s">
        <v>214</v>
      </c>
      <c r="E283" s="42">
        <v>2024</v>
      </c>
      <c r="F283" s="44">
        <v>25514049.966894001</v>
      </c>
    </row>
    <row r="284" spans="1:6" ht="20.149999999999999" customHeight="1" x14ac:dyDescent="0.45">
      <c r="A284" s="42" t="s">
        <v>28</v>
      </c>
      <c r="B284" s="43" t="s">
        <v>186</v>
      </c>
      <c r="C284" s="42" t="s">
        <v>213</v>
      </c>
      <c r="D284" s="42" t="s">
        <v>214</v>
      </c>
      <c r="E284" s="42">
        <v>2025</v>
      </c>
      <c r="F284" s="44">
        <v>16364227.432139406</v>
      </c>
    </row>
    <row r="285" spans="1:6" ht="20.149999999999999" customHeight="1" x14ac:dyDescent="0.45">
      <c r="A285" s="42" t="s">
        <v>28</v>
      </c>
      <c r="B285" s="43" t="s">
        <v>186</v>
      </c>
      <c r="C285" s="42" t="s">
        <v>213</v>
      </c>
      <c r="D285" s="42" t="s">
        <v>214</v>
      </c>
      <c r="E285" s="42">
        <v>2026</v>
      </c>
      <c r="F285" s="44">
        <v>15536304.437829403</v>
      </c>
    </row>
    <row r="286" spans="1:6" ht="20.149999999999999" customHeight="1" x14ac:dyDescent="0.45">
      <c r="A286" s="42" t="s">
        <v>28</v>
      </c>
      <c r="B286" s="43" t="s">
        <v>186</v>
      </c>
      <c r="C286" s="42" t="s">
        <v>213</v>
      </c>
      <c r="D286" s="42" t="s">
        <v>214</v>
      </c>
      <c r="E286" s="42">
        <v>2027</v>
      </c>
      <c r="F286" s="44">
        <v>13916624.333386596</v>
      </c>
    </row>
    <row r="287" spans="1:6" ht="20.149999999999999" customHeight="1" x14ac:dyDescent="0.45">
      <c r="A287" s="42" t="s">
        <v>28</v>
      </c>
      <c r="B287" s="43" t="s">
        <v>186</v>
      </c>
      <c r="C287" s="42" t="s">
        <v>213</v>
      </c>
      <c r="D287" s="42" t="s">
        <v>214</v>
      </c>
      <c r="E287" s="42">
        <v>2028</v>
      </c>
      <c r="F287" s="44">
        <v>13471087.777886901</v>
      </c>
    </row>
    <row r="288" spans="1:6" ht="20.149999999999999" customHeight="1" x14ac:dyDescent="0.45">
      <c r="A288" s="42" t="s">
        <v>28</v>
      </c>
      <c r="B288" s="43" t="s">
        <v>186</v>
      </c>
      <c r="C288" s="42" t="s">
        <v>213</v>
      </c>
      <c r="D288" s="42" t="s">
        <v>214</v>
      </c>
      <c r="E288" s="42">
        <v>2029</v>
      </c>
      <c r="F288" s="44">
        <v>12443043.0228069</v>
      </c>
    </row>
    <row r="289" spans="1:6" ht="20.149999999999999" customHeight="1" x14ac:dyDescent="0.45">
      <c r="A289" s="42" t="s">
        <v>28</v>
      </c>
      <c r="B289" s="43" t="s">
        <v>186</v>
      </c>
      <c r="C289" s="42" t="s">
        <v>213</v>
      </c>
      <c r="D289" s="42" t="s">
        <v>214</v>
      </c>
      <c r="E289" s="42">
        <v>2030</v>
      </c>
      <c r="F289" s="44">
        <v>11633386.6364769</v>
      </c>
    </row>
    <row r="290" spans="1:6" ht="20.149999999999999" customHeight="1" x14ac:dyDescent="0.45">
      <c r="A290" s="42" t="s">
        <v>28</v>
      </c>
      <c r="B290" s="43" t="s">
        <v>186</v>
      </c>
      <c r="C290" s="42" t="s">
        <v>215</v>
      </c>
      <c r="D290" s="42" t="s">
        <v>214</v>
      </c>
      <c r="E290" s="42">
        <v>2018</v>
      </c>
      <c r="F290" s="44">
        <v>592570</v>
      </c>
    </row>
    <row r="291" spans="1:6" ht="20.149999999999999" customHeight="1" x14ac:dyDescent="0.45">
      <c r="A291" s="42" t="s">
        <v>28</v>
      </c>
      <c r="B291" s="43" t="s">
        <v>186</v>
      </c>
      <c r="C291" s="42" t="s">
        <v>215</v>
      </c>
      <c r="D291" s="42" t="s">
        <v>214</v>
      </c>
      <c r="E291" s="42">
        <v>2019</v>
      </c>
      <c r="F291" s="44">
        <v>4949466.7087050006</v>
      </c>
    </row>
    <row r="292" spans="1:6" ht="20.149999999999999" customHeight="1" x14ac:dyDescent="0.45">
      <c r="A292" s="42" t="s">
        <v>28</v>
      </c>
      <c r="B292" s="43" t="s">
        <v>186</v>
      </c>
      <c r="C292" s="42" t="s">
        <v>215</v>
      </c>
      <c r="D292" s="42" t="s">
        <v>214</v>
      </c>
      <c r="E292" s="42">
        <v>2020</v>
      </c>
      <c r="F292" s="44">
        <v>7441046.3019959992</v>
      </c>
    </row>
    <row r="293" spans="1:6" ht="20.149999999999999" customHeight="1" x14ac:dyDescent="0.45">
      <c r="A293" s="42" t="s">
        <v>28</v>
      </c>
      <c r="B293" s="43" t="s">
        <v>186</v>
      </c>
      <c r="C293" s="42" t="s">
        <v>215</v>
      </c>
      <c r="D293" s="42" t="s">
        <v>214</v>
      </c>
      <c r="E293" s="42">
        <v>2021</v>
      </c>
      <c r="F293" s="44">
        <v>2876831.9617229998</v>
      </c>
    </row>
    <row r="294" spans="1:6" ht="20.149999999999999" customHeight="1" x14ac:dyDescent="0.45">
      <c r="A294" s="42" t="s">
        <v>28</v>
      </c>
      <c r="B294" s="43" t="s">
        <v>186</v>
      </c>
      <c r="C294" s="42" t="s">
        <v>215</v>
      </c>
      <c r="D294" s="42" t="s">
        <v>214</v>
      </c>
      <c r="E294" s="42">
        <v>2022</v>
      </c>
      <c r="F294" s="44">
        <v>342570</v>
      </c>
    </row>
    <row r="295" spans="1:6" ht="20.149999999999999" customHeight="1" x14ac:dyDescent="0.45">
      <c r="A295" s="42" t="s">
        <v>28</v>
      </c>
      <c r="B295" s="43" t="s">
        <v>186</v>
      </c>
      <c r="C295" s="42" t="s">
        <v>215</v>
      </c>
      <c r="D295" s="42" t="s">
        <v>214</v>
      </c>
      <c r="E295" s="42">
        <v>2023</v>
      </c>
      <c r="F295" s="44">
        <v>1278067.5</v>
      </c>
    </row>
    <row r="296" spans="1:6" ht="20.149999999999999" customHeight="1" x14ac:dyDescent="0.45">
      <c r="A296" s="42" t="s">
        <v>28</v>
      </c>
      <c r="B296" s="43" t="s">
        <v>186</v>
      </c>
      <c r="C296" s="42" t="s">
        <v>215</v>
      </c>
      <c r="D296" s="42" t="s">
        <v>214</v>
      </c>
      <c r="E296" s="42">
        <v>2024</v>
      </c>
      <c r="F296" s="44">
        <v>3931753.6</v>
      </c>
    </row>
    <row r="297" spans="1:6" ht="20.149999999999999" customHeight="1" x14ac:dyDescent="0.45">
      <c r="A297" s="42" t="s">
        <v>28</v>
      </c>
      <c r="B297" s="43" t="s">
        <v>186</v>
      </c>
      <c r="C297" s="42" t="s">
        <v>217</v>
      </c>
      <c r="D297" s="42" t="s">
        <v>214</v>
      </c>
      <c r="E297" s="42">
        <v>2018</v>
      </c>
      <c r="F297" s="44">
        <v>10878435.002102897</v>
      </c>
    </row>
    <row r="298" spans="1:6" ht="20.149999999999999" customHeight="1" x14ac:dyDescent="0.45">
      <c r="A298" s="42" t="s">
        <v>28</v>
      </c>
      <c r="B298" s="43" t="s">
        <v>186</v>
      </c>
      <c r="C298" s="42" t="s">
        <v>217</v>
      </c>
      <c r="D298" s="42" t="s">
        <v>214</v>
      </c>
      <c r="E298" s="42">
        <v>2019</v>
      </c>
      <c r="F298" s="44">
        <v>68094387.129241928</v>
      </c>
    </row>
    <row r="299" spans="1:6" ht="20.149999999999999" customHeight="1" x14ac:dyDescent="0.45">
      <c r="A299" s="42" t="s">
        <v>28</v>
      </c>
      <c r="B299" s="43" t="s">
        <v>186</v>
      </c>
      <c r="C299" s="42" t="s">
        <v>217</v>
      </c>
      <c r="D299" s="42" t="s">
        <v>214</v>
      </c>
      <c r="E299" s="42">
        <v>2020</v>
      </c>
      <c r="F299" s="44">
        <v>32548125.085960098</v>
      </c>
    </row>
    <row r="300" spans="1:6" ht="20.149999999999999" customHeight="1" x14ac:dyDescent="0.45">
      <c r="A300" s="42" t="s">
        <v>28</v>
      </c>
      <c r="B300" s="43" t="s">
        <v>186</v>
      </c>
      <c r="C300" s="42" t="s">
        <v>217</v>
      </c>
      <c r="D300" s="42" t="s">
        <v>214</v>
      </c>
      <c r="E300" s="42">
        <v>2021</v>
      </c>
      <c r="F300" s="44">
        <v>33935541.508184046</v>
      </c>
    </row>
    <row r="301" spans="1:6" ht="20.149999999999999" customHeight="1" x14ac:dyDescent="0.45">
      <c r="A301" s="42" t="s">
        <v>28</v>
      </c>
      <c r="B301" s="43" t="s">
        <v>186</v>
      </c>
      <c r="C301" s="42" t="s">
        <v>217</v>
      </c>
      <c r="D301" s="42" t="s">
        <v>214</v>
      </c>
      <c r="E301" s="42">
        <v>2022</v>
      </c>
      <c r="F301" s="44">
        <v>2773242.1601000004</v>
      </c>
    </row>
    <row r="302" spans="1:6" ht="20.149999999999999" customHeight="1" x14ac:dyDescent="0.45">
      <c r="A302" s="42" t="s">
        <v>28</v>
      </c>
      <c r="B302" s="43" t="s">
        <v>186</v>
      </c>
      <c r="C302" s="42" t="s">
        <v>217</v>
      </c>
      <c r="D302" s="42" t="s">
        <v>214</v>
      </c>
      <c r="E302" s="42">
        <v>2023</v>
      </c>
      <c r="F302" s="44">
        <v>30917432.997629993</v>
      </c>
    </row>
    <row r="303" spans="1:6" ht="20.149999999999999" customHeight="1" x14ac:dyDescent="0.45">
      <c r="A303" s="42" t="s">
        <v>28</v>
      </c>
      <c r="B303" s="43" t="s">
        <v>186</v>
      </c>
      <c r="C303" s="42" t="s">
        <v>217</v>
      </c>
      <c r="D303" s="42" t="s">
        <v>214</v>
      </c>
      <c r="E303" s="42">
        <v>2024</v>
      </c>
      <c r="F303" s="44">
        <v>25348471.878780011</v>
      </c>
    </row>
    <row r="304" spans="1:6" ht="20.149999999999999" customHeight="1" x14ac:dyDescent="0.45">
      <c r="A304" s="42" t="s">
        <v>28</v>
      </c>
      <c r="B304" s="43" t="s">
        <v>186</v>
      </c>
      <c r="C304" s="42" t="s">
        <v>217</v>
      </c>
      <c r="D304" s="42" t="s">
        <v>214</v>
      </c>
      <c r="E304" s="42">
        <v>2025</v>
      </c>
      <c r="F304" s="44">
        <v>35643605.094519995</v>
      </c>
    </row>
    <row r="305" spans="1:6" ht="20.149999999999999" customHeight="1" x14ac:dyDescent="0.45">
      <c r="A305" s="42" t="s">
        <v>28</v>
      </c>
      <c r="B305" s="43" t="s">
        <v>186</v>
      </c>
      <c r="C305" s="42" t="s">
        <v>217</v>
      </c>
      <c r="D305" s="42" t="s">
        <v>214</v>
      </c>
      <c r="E305" s="42">
        <v>2026</v>
      </c>
      <c r="F305" s="44">
        <v>31161046.429879989</v>
      </c>
    </row>
    <row r="306" spans="1:6" ht="20.149999999999999" customHeight="1" x14ac:dyDescent="0.45">
      <c r="A306" s="42" t="s">
        <v>28</v>
      </c>
      <c r="B306" s="43" t="s">
        <v>186</v>
      </c>
      <c r="C306" s="42" t="s">
        <v>217</v>
      </c>
      <c r="D306" s="42" t="s">
        <v>214</v>
      </c>
      <c r="E306" s="42">
        <v>2027</v>
      </c>
      <c r="F306" s="44">
        <v>19401866.973399989</v>
      </c>
    </row>
    <row r="307" spans="1:6" ht="20.149999999999999" customHeight="1" x14ac:dyDescent="0.45">
      <c r="A307" s="42" t="s">
        <v>28</v>
      </c>
      <c r="B307" s="43" t="s">
        <v>186</v>
      </c>
      <c r="C307" s="42" t="s">
        <v>217</v>
      </c>
      <c r="D307" s="42" t="s">
        <v>214</v>
      </c>
      <c r="E307" s="42">
        <v>2028</v>
      </c>
      <c r="F307" s="44">
        <v>327292</v>
      </c>
    </row>
    <row r="308" spans="1:6" ht="20.149999999999999" customHeight="1" x14ac:dyDescent="0.45">
      <c r="A308" s="42" t="s">
        <v>28</v>
      </c>
      <c r="B308" s="43" t="s">
        <v>186</v>
      </c>
      <c r="C308" s="42" t="s">
        <v>217</v>
      </c>
      <c r="D308" s="42" t="s">
        <v>214</v>
      </c>
      <c r="E308" s="42">
        <v>2029</v>
      </c>
      <c r="F308" s="44">
        <v>1963752.0000000002</v>
      </c>
    </row>
    <row r="309" spans="1:6" ht="20.149999999999999" customHeight="1" x14ac:dyDescent="0.45">
      <c r="A309" s="42" t="s">
        <v>28</v>
      </c>
      <c r="B309" s="43" t="s">
        <v>186</v>
      </c>
      <c r="C309" s="42" t="s">
        <v>217</v>
      </c>
      <c r="D309" s="42" t="s">
        <v>214</v>
      </c>
      <c r="E309" s="42">
        <v>2030</v>
      </c>
      <c r="F309" s="44">
        <v>327292</v>
      </c>
    </row>
    <row r="310" spans="1:6" ht="20.149999999999999" customHeight="1" x14ac:dyDescent="0.45">
      <c r="A310" s="42" t="s">
        <v>28</v>
      </c>
      <c r="B310" s="43" t="s">
        <v>186</v>
      </c>
      <c r="C310" s="42" t="s">
        <v>218</v>
      </c>
      <c r="D310" s="42" t="s">
        <v>214</v>
      </c>
      <c r="E310" s="42">
        <v>2019</v>
      </c>
      <c r="F310" s="44">
        <v>2099000</v>
      </c>
    </row>
    <row r="311" spans="1:6" ht="20.149999999999999" customHeight="1" x14ac:dyDescent="0.45">
      <c r="A311" s="42" t="s">
        <v>28</v>
      </c>
      <c r="B311" s="43" t="s">
        <v>186</v>
      </c>
      <c r="C311" s="42" t="s">
        <v>218</v>
      </c>
      <c r="D311" s="42" t="s">
        <v>214</v>
      </c>
      <c r="E311" s="42">
        <v>2020</v>
      </c>
      <c r="F311" s="44">
        <v>2099000</v>
      </c>
    </row>
    <row r="312" spans="1:6" ht="20.149999999999999" customHeight="1" x14ac:dyDescent="0.45">
      <c r="A312" s="42" t="s">
        <v>28</v>
      </c>
      <c r="B312" s="43" t="s">
        <v>186</v>
      </c>
      <c r="C312" s="42" t="s">
        <v>218</v>
      </c>
      <c r="D312" s="42" t="s">
        <v>214</v>
      </c>
      <c r="E312" s="42">
        <v>2021</v>
      </c>
      <c r="F312" s="44">
        <v>2099000</v>
      </c>
    </row>
    <row r="313" spans="1:6" ht="20.149999999999999" customHeight="1" x14ac:dyDescent="0.45">
      <c r="A313" s="42" t="s">
        <v>28</v>
      </c>
      <c r="B313" s="43" t="s">
        <v>186</v>
      </c>
      <c r="C313" s="42" t="s">
        <v>218</v>
      </c>
      <c r="D313" s="42" t="s">
        <v>214</v>
      </c>
      <c r="E313" s="42">
        <v>2022</v>
      </c>
      <c r="F313" s="44">
        <v>1539574.1440000001</v>
      </c>
    </row>
    <row r="314" spans="1:6" ht="20.149999999999999" customHeight="1" x14ac:dyDescent="0.45">
      <c r="A314" s="42" t="s">
        <v>28</v>
      </c>
      <c r="B314" s="43" t="s">
        <v>186</v>
      </c>
      <c r="C314" s="42" t="s">
        <v>218</v>
      </c>
      <c r="D314" s="42" t="s">
        <v>214</v>
      </c>
      <c r="E314" s="42">
        <v>2023</v>
      </c>
      <c r="F314" s="44">
        <v>1319634.9809999999</v>
      </c>
    </row>
    <row r="315" spans="1:6" ht="20.149999999999999" customHeight="1" x14ac:dyDescent="0.45">
      <c r="A315" s="42" t="s">
        <v>28</v>
      </c>
      <c r="B315" s="43" t="s">
        <v>186</v>
      </c>
      <c r="C315" s="42" t="s">
        <v>218</v>
      </c>
      <c r="D315" s="42" t="s">
        <v>214</v>
      </c>
      <c r="E315" s="42">
        <v>2024</v>
      </c>
      <c r="F315" s="44">
        <v>1099695.817</v>
      </c>
    </row>
    <row r="316" spans="1:6" ht="20.149999999999999" customHeight="1" x14ac:dyDescent="0.45">
      <c r="A316" s="42" t="s">
        <v>28</v>
      </c>
      <c r="B316" s="43" t="s">
        <v>186</v>
      </c>
      <c r="C316" s="42" t="s">
        <v>218</v>
      </c>
      <c r="D316" s="42" t="s">
        <v>214</v>
      </c>
      <c r="E316" s="42">
        <v>2025</v>
      </c>
      <c r="F316" s="44">
        <v>1979452.4709999999</v>
      </c>
    </row>
    <row r="317" spans="1:6" ht="20.149999999999999" customHeight="1" x14ac:dyDescent="0.45">
      <c r="A317" s="42" t="s">
        <v>28</v>
      </c>
      <c r="B317" s="43" t="s">
        <v>186</v>
      </c>
      <c r="C317" s="42" t="s">
        <v>218</v>
      </c>
      <c r="D317" s="42" t="s">
        <v>214</v>
      </c>
      <c r="E317" s="42">
        <v>2026</v>
      </c>
      <c r="F317" s="44">
        <v>3559622.0530000003</v>
      </c>
    </row>
    <row r="318" spans="1:6" ht="20.149999999999999" customHeight="1" x14ac:dyDescent="0.45">
      <c r="A318" s="42" t="s">
        <v>28</v>
      </c>
      <c r="B318" s="43" t="s">
        <v>186</v>
      </c>
      <c r="C318" s="42" t="s">
        <v>218</v>
      </c>
      <c r="D318" s="42" t="s">
        <v>214</v>
      </c>
      <c r="E318" s="42">
        <v>2027</v>
      </c>
      <c r="F318" s="44">
        <v>3559622.0530000003</v>
      </c>
    </row>
    <row r="319" spans="1:6" ht="20.149999999999999" customHeight="1" x14ac:dyDescent="0.45">
      <c r="A319" s="42" t="s">
        <v>28</v>
      </c>
      <c r="B319" s="43" t="s">
        <v>186</v>
      </c>
      <c r="C319" s="42" t="s">
        <v>218</v>
      </c>
      <c r="D319" s="42" t="s">
        <v>214</v>
      </c>
      <c r="E319" s="42">
        <v>2028</v>
      </c>
      <c r="F319" s="44">
        <v>3779561.2170000002</v>
      </c>
    </row>
    <row r="320" spans="1:6" ht="20.149999999999999" customHeight="1" x14ac:dyDescent="0.45">
      <c r="A320" s="42" t="s">
        <v>28</v>
      </c>
      <c r="B320" s="43" t="s">
        <v>186</v>
      </c>
      <c r="C320" s="42" t="s">
        <v>218</v>
      </c>
      <c r="D320" s="42" t="s">
        <v>214</v>
      </c>
      <c r="E320" s="42">
        <v>2029</v>
      </c>
      <c r="F320" s="44">
        <v>3779561.2170000002</v>
      </c>
    </row>
    <row r="321" spans="1:6" ht="20.149999999999999" customHeight="1" x14ac:dyDescent="0.45">
      <c r="A321" s="42" t="s">
        <v>28</v>
      </c>
      <c r="B321" s="43" t="s">
        <v>186</v>
      </c>
      <c r="C321" s="42" t="s">
        <v>218</v>
      </c>
      <c r="D321" s="42" t="s">
        <v>214</v>
      </c>
      <c r="E321" s="42">
        <v>2030</v>
      </c>
      <c r="F321" s="44">
        <v>12671862.357000001</v>
      </c>
    </row>
    <row r="322" spans="1:6" ht="20.149999999999999" customHeight="1" x14ac:dyDescent="0.45">
      <c r="A322" s="42" t="s">
        <v>29</v>
      </c>
      <c r="B322" s="43" t="s">
        <v>194</v>
      </c>
      <c r="C322" s="42" t="s">
        <v>213</v>
      </c>
      <c r="D322" s="42" t="s">
        <v>221</v>
      </c>
      <c r="E322" s="42">
        <v>2018</v>
      </c>
      <c r="F322" s="44">
        <v>21093787.739463996</v>
      </c>
    </row>
    <row r="323" spans="1:6" ht="20.149999999999999" customHeight="1" x14ac:dyDescent="0.45">
      <c r="A323" s="42" t="s">
        <v>29</v>
      </c>
      <c r="B323" s="43" t="s">
        <v>194</v>
      </c>
      <c r="C323" s="42" t="s">
        <v>213</v>
      </c>
      <c r="D323" s="42" t="s">
        <v>221</v>
      </c>
      <c r="E323" s="42">
        <v>2019</v>
      </c>
      <c r="F323" s="44">
        <v>44368624.242495969</v>
      </c>
    </row>
    <row r="324" spans="1:6" ht="20.149999999999999" customHeight="1" x14ac:dyDescent="0.45">
      <c r="A324" s="42" t="s">
        <v>29</v>
      </c>
      <c r="B324" s="43" t="s">
        <v>194</v>
      </c>
      <c r="C324" s="42" t="s">
        <v>213</v>
      </c>
      <c r="D324" s="42" t="s">
        <v>221</v>
      </c>
      <c r="E324" s="42">
        <v>2020</v>
      </c>
      <c r="F324" s="44">
        <v>36393707.500147656</v>
      </c>
    </row>
    <row r="325" spans="1:6" ht="20.149999999999999" customHeight="1" x14ac:dyDescent="0.45">
      <c r="A325" s="42" t="s">
        <v>29</v>
      </c>
      <c r="B325" s="43" t="s">
        <v>194</v>
      </c>
      <c r="C325" s="42" t="s">
        <v>213</v>
      </c>
      <c r="D325" s="42" t="s">
        <v>221</v>
      </c>
      <c r="E325" s="42">
        <v>2021</v>
      </c>
      <c r="F325" s="44">
        <v>20847386.729999997</v>
      </c>
    </row>
    <row r="326" spans="1:6" ht="20.149999999999999" customHeight="1" x14ac:dyDescent="0.45">
      <c r="A326" s="42" t="s">
        <v>29</v>
      </c>
      <c r="B326" s="43" t="s">
        <v>194</v>
      </c>
      <c r="C326" s="42" t="s">
        <v>213</v>
      </c>
      <c r="D326" s="42" t="s">
        <v>221</v>
      </c>
      <c r="E326" s="42">
        <v>2022</v>
      </c>
      <c r="F326" s="44">
        <v>25340703.990000002</v>
      </c>
    </row>
    <row r="327" spans="1:6" ht="20.149999999999999" customHeight="1" x14ac:dyDescent="0.45">
      <c r="A327" s="42" t="s">
        <v>29</v>
      </c>
      <c r="B327" s="43" t="s">
        <v>194</v>
      </c>
      <c r="C327" s="42" t="s">
        <v>213</v>
      </c>
      <c r="D327" s="42" t="s">
        <v>221</v>
      </c>
      <c r="E327" s="42">
        <v>2023</v>
      </c>
      <c r="F327" s="44">
        <v>36437620.032499999</v>
      </c>
    </row>
    <row r="328" spans="1:6" ht="20.149999999999999" customHeight="1" x14ac:dyDescent="0.45">
      <c r="A328" s="42" t="s">
        <v>29</v>
      </c>
      <c r="B328" s="43" t="s">
        <v>194</v>
      </c>
      <c r="C328" s="42" t="s">
        <v>213</v>
      </c>
      <c r="D328" s="42" t="s">
        <v>221</v>
      </c>
      <c r="E328" s="42">
        <v>2024</v>
      </c>
      <c r="F328" s="44">
        <v>36188827.071500003</v>
      </c>
    </row>
    <row r="329" spans="1:6" ht="20.149999999999999" customHeight="1" x14ac:dyDescent="0.45">
      <c r="A329" s="42" t="s">
        <v>29</v>
      </c>
      <c r="B329" s="43" t="s">
        <v>194</v>
      </c>
      <c r="C329" s="42" t="s">
        <v>213</v>
      </c>
      <c r="D329" s="42" t="s">
        <v>221</v>
      </c>
      <c r="E329" s="42">
        <v>2025</v>
      </c>
      <c r="F329" s="44">
        <v>37007505.763499998</v>
      </c>
    </row>
    <row r="330" spans="1:6" ht="20.149999999999999" customHeight="1" x14ac:dyDescent="0.45">
      <c r="A330" s="42" t="s">
        <v>29</v>
      </c>
      <c r="B330" s="43" t="s">
        <v>194</v>
      </c>
      <c r="C330" s="42" t="s">
        <v>213</v>
      </c>
      <c r="D330" s="42" t="s">
        <v>221</v>
      </c>
      <c r="E330" s="42">
        <v>2026</v>
      </c>
      <c r="F330" s="44">
        <v>36212566.675000004</v>
      </c>
    </row>
    <row r="331" spans="1:6" ht="20.149999999999999" customHeight="1" x14ac:dyDescent="0.45">
      <c r="A331" s="42" t="s">
        <v>29</v>
      </c>
      <c r="B331" s="43" t="s">
        <v>194</v>
      </c>
      <c r="C331" s="42" t="s">
        <v>213</v>
      </c>
      <c r="D331" s="42" t="s">
        <v>221</v>
      </c>
      <c r="E331" s="42">
        <v>2027</v>
      </c>
      <c r="F331" s="44">
        <v>37406907.348999992</v>
      </c>
    </row>
    <row r="332" spans="1:6" ht="20.149999999999999" customHeight="1" x14ac:dyDescent="0.45">
      <c r="A332" s="42" t="s">
        <v>29</v>
      </c>
      <c r="B332" s="43" t="s">
        <v>194</v>
      </c>
      <c r="C332" s="42" t="s">
        <v>213</v>
      </c>
      <c r="D332" s="42" t="s">
        <v>221</v>
      </c>
      <c r="E332" s="42">
        <v>2028</v>
      </c>
      <c r="F332" s="44">
        <v>38855349.504999995</v>
      </c>
    </row>
    <row r="333" spans="1:6" ht="20.149999999999999" customHeight="1" x14ac:dyDescent="0.45">
      <c r="A333" s="42" t="s">
        <v>29</v>
      </c>
      <c r="B333" s="43" t="s">
        <v>194</v>
      </c>
      <c r="C333" s="42" t="s">
        <v>213</v>
      </c>
      <c r="D333" s="42" t="s">
        <v>221</v>
      </c>
      <c r="E333" s="42">
        <v>2029</v>
      </c>
      <c r="F333" s="44">
        <v>37650574.926999994</v>
      </c>
    </row>
    <row r="334" spans="1:6" ht="20.149999999999999" customHeight="1" x14ac:dyDescent="0.45">
      <c r="A334" s="42" t="s">
        <v>29</v>
      </c>
      <c r="B334" s="43" t="s">
        <v>194</v>
      </c>
      <c r="C334" s="42" t="s">
        <v>213</v>
      </c>
      <c r="D334" s="42" t="s">
        <v>221</v>
      </c>
      <c r="E334" s="42">
        <v>2030</v>
      </c>
      <c r="F334" s="44">
        <v>38603812.706999995</v>
      </c>
    </row>
    <row r="335" spans="1:6" ht="20.149999999999999" customHeight="1" x14ac:dyDescent="0.45">
      <c r="A335" s="42" t="s">
        <v>29</v>
      </c>
      <c r="B335" s="43" t="s">
        <v>194</v>
      </c>
      <c r="C335" s="42" t="s">
        <v>213</v>
      </c>
      <c r="D335" s="42" t="s">
        <v>221</v>
      </c>
      <c r="E335" s="42">
        <v>2031</v>
      </c>
      <c r="F335" s="44">
        <v>40052170.866999999</v>
      </c>
    </row>
    <row r="336" spans="1:6" ht="20.149999999999999" customHeight="1" x14ac:dyDescent="0.45">
      <c r="A336" s="42" t="s">
        <v>29</v>
      </c>
      <c r="B336" s="43" t="s">
        <v>194</v>
      </c>
      <c r="C336" s="42" t="s">
        <v>213</v>
      </c>
      <c r="D336" s="42" t="s">
        <v>221</v>
      </c>
      <c r="E336" s="42">
        <v>2032</v>
      </c>
      <c r="F336" s="44">
        <v>39395730.159000002</v>
      </c>
    </row>
    <row r="337" spans="1:6" ht="20.149999999999999" customHeight="1" x14ac:dyDescent="0.45">
      <c r="A337" s="42" t="s">
        <v>29</v>
      </c>
      <c r="B337" s="43" t="s">
        <v>194</v>
      </c>
      <c r="C337" s="42" t="s">
        <v>213</v>
      </c>
      <c r="D337" s="42" t="s">
        <v>221</v>
      </c>
      <c r="E337" s="42">
        <v>2033</v>
      </c>
      <c r="F337" s="44">
        <v>38292806.465999991</v>
      </c>
    </row>
    <row r="338" spans="1:6" ht="20.149999999999999" customHeight="1" x14ac:dyDescent="0.45">
      <c r="A338" s="42" t="s">
        <v>29</v>
      </c>
      <c r="B338" s="43" t="s">
        <v>194</v>
      </c>
      <c r="C338" s="42" t="s">
        <v>213</v>
      </c>
      <c r="D338" s="42" t="s">
        <v>221</v>
      </c>
      <c r="E338" s="42">
        <v>2034</v>
      </c>
      <c r="F338" s="44">
        <v>35993871.401999995</v>
      </c>
    </row>
    <row r="339" spans="1:6" ht="20.149999999999999" customHeight="1" x14ac:dyDescent="0.45">
      <c r="A339" s="42" t="s">
        <v>29</v>
      </c>
      <c r="B339" s="43" t="s">
        <v>194</v>
      </c>
      <c r="C339" s="42" t="s">
        <v>213</v>
      </c>
      <c r="D339" s="42" t="s">
        <v>221</v>
      </c>
      <c r="E339" s="42">
        <v>2035</v>
      </c>
      <c r="F339" s="44">
        <v>31969774.035000008</v>
      </c>
    </row>
    <row r="340" spans="1:6" ht="20.149999999999999" customHeight="1" x14ac:dyDescent="0.45">
      <c r="A340" s="42" t="s">
        <v>29</v>
      </c>
      <c r="B340" s="43" t="s">
        <v>194</v>
      </c>
      <c r="C340" s="42" t="s">
        <v>213</v>
      </c>
      <c r="D340" s="42" t="s">
        <v>221</v>
      </c>
      <c r="E340" s="42">
        <v>2036</v>
      </c>
      <c r="F340" s="44">
        <v>30379024.880000003</v>
      </c>
    </row>
    <row r="341" spans="1:6" ht="20.149999999999999" customHeight="1" x14ac:dyDescent="0.45">
      <c r="A341" s="42" t="s">
        <v>29</v>
      </c>
      <c r="B341" s="43" t="s">
        <v>194</v>
      </c>
      <c r="C341" s="42" t="s">
        <v>213</v>
      </c>
      <c r="D341" s="42" t="s">
        <v>221</v>
      </c>
      <c r="E341" s="42">
        <v>2037</v>
      </c>
      <c r="F341" s="44">
        <v>28882681.614000008</v>
      </c>
    </row>
    <row r="342" spans="1:6" ht="20.149999999999999" customHeight="1" x14ac:dyDescent="0.45">
      <c r="A342" s="42" t="s">
        <v>29</v>
      </c>
      <c r="B342" s="43" t="s">
        <v>194</v>
      </c>
      <c r="C342" s="42" t="s">
        <v>213</v>
      </c>
      <c r="D342" s="42" t="s">
        <v>221</v>
      </c>
      <c r="E342" s="42">
        <v>2038</v>
      </c>
      <c r="F342" s="44">
        <v>26088329.712999996</v>
      </c>
    </row>
    <row r="343" spans="1:6" ht="20.149999999999999" customHeight="1" x14ac:dyDescent="0.45">
      <c r="A343" s="42" t="s">
        <v>29</v>
      </c>
      <c r="B343" s="43" t="s">
        <v>194</v>
      </c>
      <c r="C343" s="42" t="s">
        <v>213</v>
      </c>
      <c r="D343" s="42" t="s">
        <v>221</v>
      </c>
      <c r="E343" s="42">
        <v>2039</v>
      </c>
      <c r="F343" s="44">
        <v>24816902.561999999</v>
      </c>
    </row>
    <row r="344" spans="1:6" ht="20.149999999999999" customHeight="1" x14ac:dyDescent="0.45">
      <c r="A344" s="42" t="s">
        <v>29</v>
      </c>
      <c r="B344" s="43" t="s">
        <v>194</v>
      </c>
      <c r="C344" s="42" t="s">
        <v>213</v>
      </c>
      <c r="D344" s="42" t="s">
        <v>221</v>
      </c>
      <c r="E344" s="42">
        <v>2040</v>
      </c>
      <c r="F344" s="44">
        <v>23778924.760999996</v>
      </c>
    </row>
    <row r="345" spans="1:6" ht="20.149999999999999" customHeight="1" x14ac:dyDescent="0.45">
      <c r="A345" s="42" t="s">
        <v>29</v>
      </c>
      <c r="B345" s="43" t="s">
        <v>194</v>
      </c>
      <c r="C345" s="42" t="s">
        <v>213</v>
      </c>
      <c r="D345" s="42" t="s">
        <v>221</v>
      </c>
      <c r="E345" s="42">
        <v>2041</v>
      </c>
      <c r="F345" s="44">
        <v>21490672.041000005</v>
      </c>
    </row>
    <row r="346" spans="1:6" ht="20.149999999999999" customHeight="1" x14ac:dyDescent="0.45">
      <c r="A346" s="42" t="s">
        <v>29</v>
      </c>
      <c r="B346" s="43" t="s">
        <v>194</v>
      </c>
      <c r="C346" s="42" t="s">
        <v>213</v>
      </c>
      <c r="D346" s="42" t="s">
        <v>221</v>
      </c>
      <c r="E346" s="42">
        <v>2042</v>
      </c>
      <c r="F346" s="44">
        <v>20489413.035000004</v>
      </c>
    </row>
    <row r="347" spans="1:6" ht="20.149999999999999" customHeight="1" x14ac:dyDescent="0.45">
      <c r="A347" s="42" t="s">
        <v>29</v>
      </c>
      <c r="B347" s="43" t="s">
        <v>194</v>
      </c>
      <c r="C347" s="42" t="s">
        <v>213</v>
      </c>
      <c r="D347" s="42" t="s">
        <v>221</v>
      </c>
      <c r="E347" s="42">
        <v>2043</v>
      </c>
      <c r="F347" s="44">
        <v>19659708.070000004</v>
      </c>
    </row>
    <row r="348" spans="1:6" ht="20.149999999999999" customHeight="1" x14ac:dyDescent="0.45">
      <c r="A348" s="42" t="s">
        <v>29</v>
      </c>
      <c r="B348" s="43" t="s">
        <v>194</v>
      </c>
      <c r="C348" s="42" t="s">
        <v>213</v>
      </c>
      <c r="D348" s="42" t="s">
        <v>221</v>
      </c>
      <c r="E348" s="42">
        <v>2044</v>
      </c>
      <c r="F348" s="44">
        <v>17862704.380000003</v>
      </c>
    </row>
    <row r="349" spans="1:6" ht="20.149999999999999" customHeight="1" x14ac:dyDescent="0.45">
      <c r="A349" s="42" t="s">
        <v>29</v>
      </c>
      <c r="B349" s="43" t="s">
        <v>194</v>
      </c>
      <c r="C349" s="42" t="s">
        <v>213</v>
      </c>
      <c r="D349" s="42" t="s">
        <v>221</v>
      </c>
      <c r="E349" s="42">
        <v>2045</v>
      </c>
      <c r="F349" s="44">
        <v>17049282.180000003</v>
      </c>
    </row>
    <row r="350" spans="1:6" ht="20.149999999999999" customHeight="1" x14ac:dyDescent="0.45">
      <c r="A350" s="42" t="s">
        <v>29</v>
      </c>
      <c r="B350" s="43" t="s">
        <v>194</v>
      </c>
      <c r="C350" s="42" t="s">
        <v>213</v>
      </c>
      <c r="D350" s="42" t="s">
        <v>221</v>
      </c>
      <c r="E350" s="42">
        <v>2046</v>
      </c>
      <c r="F350" s="44">
        <v>16400607.740000002</v>
      </c>
    </row>
    <row r="351" spans="1:6" ht="20.149999999999999" customHeight="1" x14ac:dyDescent="0.45">
      <c r="A351" s="42" t="s">
        <v>29</v>
      </c>
      <c r="B351" s="43" t="s">
        <v>194</v>
      </c>
      <c r="C351" s="42" t="s">
        <v>213</v>
      </c>
      <c r="D351" s="42" t="s">
        <v>221</v>
      </c>
      <c r="E351" s="42">
        <v>2047</v>
      </c>
      <c r="F351" s="44">
        <v>14899025.409999998</v>
      </c>
    </row>
    <row r="352" spans="1:6" ht="20.149999999999999" customHeight="1" x14ac:dyDescent="0.45">
      <c r="A352" s="42" t="s">
        <v>29</v>
      </c>
      <c r="B352" s="43" t="s">
        <v>194</v>
      </c>
      <c r="C352" s="42" t="s">
        <v>213</v>
      </c>
      <c r="D352" s="42" t="s">
        <v>221</v>
      </c>
      <c r="E352" s="42">
        <v>2048</v>
      </c>
      <c r="F352" s="44">
        <v>10768044.460000003</v>
      </c>
    </row>
    <row r="353" spans="1:6" ht="20.149999999999999" customHeight="1" x14ac:dyDescent="0.45">
      <c r="A353" s="42" t="s">
        <v>29</v>
      </c>
      <c r="B353" s="43" t="s">
        <v>194</v>
      </c>
      <c r="C353" s="42" t="s">
        <v>215</v>
      </c>
      <c r="D353" s="42" t="s">
        <v>221</v>
      </c>
      <c r="E353" s="42">
        <v>2019</v>
      </c>
      <c r="F353" s="44">
        <v>1722000</v>
      </c>
    </row>
    <row r="354" spans="1:6" ht="20.149999999999999" customHeight="1" x14ac:dyDescent="0.45">
      <c r="A354" s="42" t="s">
        <v>29</v>
      </c>
      <c r="B354" s="43" t="s">
        <v>194</v>
      </c>
      <c r="C354" s="42" t="s">
        <v>215</v>
      </c>
      <c r="D354" s="42" t="s">
        <v>221</v>
      </c>
      <c r="E354" s="42">
        <v>2020</v>
      </c>
      <c r="F354" s="44">
        <v>5548106.4199999999</v>
      </c>
    </row>
    <row r="355" spans="1:6" ht="20.149999999999999" customHeight="1" x14ac:dyDescent="0.45">
      <c r="A355" s="42" t="s">
        <v>29</v>
      </c>
      <c r="B355" s="43" t="s">
        <v>194</v>
      </c>
      <c r="C355" s="42" t="s">
        <v>215</v>
      </c>
      <c r="D355" s="42" t="s">
        <v>221</v>
      </c>
      <c r="E355" s="42">
        <v>2021</v>
      </c>
      <c r="F355" s="44">
        <v>3583705.5796000003</v>
      </c>
    </row>
    <row r="356" spans="1:6" ht="20.149999999999999" customHeight="1" x14ac:dyDescent="0.45">
      <c r="A356" s="42" t="s">
        <v>29</v>
      </c>
      <c r="B356" s="43" t="s">
        <v>194</v>
      </c>
      <c r="C356" s="42" t="s">
        <v>216</v>
      </c>
      <c r="D356" s="42" t="s">
        <v>221</v>
      </c>
      <c r="E356" s="42">
        <v>2022</v>
      </c>
      <c r="F356" s="44">
        <v>425029.21399999992</v>
      </c>
    </row>
    <row r="357" spans="1:6" ht="20.149999999999999" customHeight="1" x14ac:dyDescent="0.45">
      <c r="A357" s="42" t="s">
        <v>29</v>
      </c>
      <c r="B357" s="43" t="s">
        <v>194</v>
      </c>
      <c r="C357" s="42" t="s">
        <v>216</v>
      </c>
      <c r="D357" s="42" t="s">
        <v>221</v>
      </c>
      <c r="E357" s="42">
        <v>2023</v>
      </c>
      <c r="F357" s="44">
        <v>5786486.3972200006</v>
      </c>
    </row>
    <row r="358" spans="1:6" ht="20.149999999999999" customHeight="1" x14ac:dyDescent="0.45">
      <c r="A358" s="42" t="s">
        <v>29</v>
      </c>
      <c r="B358" s="43" t="s">
        <v>194</v>
      </c>
      <c r="C358" s="42" t="s">
        <v>216</v>
      </c>
      <c r="D358" s="42" t="s">
        <v>221</v>
      </c>
      <c r="E358" s="42">
        <v>2024</v>
      </c>
      <c r="F358" s="44">
        <v>2085646.7800000005</v>
      </c>
    </row>
    <row r="359" spans="1:6" ht="20.149999999999999" customHeight="1" x14ac:dyDescent="0.45">
      <c r="A359" s="42" t="s">
        <v>29</v>
      </c>
      <c r="B359" s="43" t="s">
        <v>194</v>
      </c>
      <c r="C359" s="42" t="s">
        <v>217</v>
      </c>
      <c r="D359" s="42" t="s">
        <v>221</v>
      </c>
      <c r="E359" s="42">
        <v>2019</v>
      </c>
      <c r="F359" s="44">
        <v>10728126.51692</v>
      </c>
    </row>
    <row r="360" spans="1:6" ht="20.149999999999999" customHeight="1" x14ac:dyDescent="0.45">
      <c r="A360" s="42" t="s">
        <v>29</v>
      </c>
      <c r="B360" s="43" t="s">
        <v>194</v>
      </c>
      <c r="C360" s="42" t="s">
        <v>217</v>
      </c>
      <c r="D360" s="42" t="s">
        <v>221</v>
      </c>
      <c r="E360" s="42">
        <v>2020</v>
      </c>
      <c r="F360" s="44">
        <v>71062026.731149271</v>
      </c>
    </row>
    <row r="361" spans="1:6" ht="20.149999999999999" customHeight="1" x14ac:dyDescent="0.45">
      <c r="A361" s="42" t="s">
        <v>29</v>
      </c>
      <c r="B361" s="43" t="s">
        <v>194</v>
      </c>
      <c r="C361" s="42" t="s">
        <v>217</v>
      </c>
      <c r="D361" s="42" t="s">
        <v>221</v>
      </c>
      <c r="E361" s="42">
        <v>2021</v>
      </c>
      <c r="F361" s="44">
        <v>31413711.990000006</v>
      </c>
    </row>
    <row r="362" spans="1:6" ht="20.149999999999999" customHeight="1" x14ac:dyDescent="0.45">
      <c r="A362" s="42" t="s">
        <v>29</v>
      </c>
      <c r="B362" s="43" t="s">
        <v>194</v>
      </c>
      <c r="C362" s="42" t="s">
        <v>217</v>
      </c>
      <c r="D362" s="42" t="s">
        <v>221</v>
      </c>
      <c r="E362" s="42">
        <v>2022</v>
      </c>
      <c r="F362" s="44">
        <v>30051181.860000018</v>
      </c>
    </row>
    <row r="363" spans="1:6" ht="20.149999999999999" customHeight="1" x14ac:dyDescent="0.45">
      <c r="A363" s="42" t="s">
        <v>29</v>
      </c>
      <c r="B363" s="43" t="s">
        <v>194</v>
      </c>
      <c r="C363" s="42" t="s">
        <v>217</v>
      </c>
      <c r="D363" s="42" t="s">
        <v>221</v>
      </c>
      <c r="E363" s="42">
        <v>2023</v>
      </c>
      <c r="F363" s="44">
        <v>37047638.629999973</v>
      </c>
    </row>
    <row r="364" spans="1:6" ht="20.149999999999999" customHeight="1" x14ac:dyDescent="0.45">
      <c r="A364" s="42" t="s">
        <v>29</v>
      </c>
      <c r="B364" s="43" t="s">
        <v>194</v>
      </c>
      <c r="C364" s="42" t="s">
        <v>217</v>
      </c>
      <c r="D364" s="42" t="s">
        <v>221</v>
      </c>
      <c r="E364" s="42">
        <v>2024</v>
      </c>
      <c r="F364" s="44">
        <v>52303637.751000062</v>
      </c>
    </row>
    <row r="365" spans="1:6" ht="20.149999999999999" customHeight="1" x14ac:dyDescent="0.45">
      <c r="A365" s="42" t="s">
        <v>29</v>
      </c>
      <c r="B365" s="43" t="s">
        <v>194</v>
      </c>
      <c r="C365" s="42" t="s">
        <v>217</v>
      </c>
      <c r="D365" s="42" t="s">
        <v>221</v>
      </c>
      <c r="E365" s="42">
        <v>2025</v>
      </c>
      <c r="F365" s="44">
        <v>74204786.691000402</v>
      </c>
    </row>
    <row r="366" spans="1:6" ht="20.149999999999999" customHeight="1" x14ac:dyDescent="0.45">
      <c r="A366" s="42" t="s">
        <v>29</v>
      </c>
      <c r="B366" s="43" t="s">
        <v>194</v>
      </c>
      <c r="C366" s="42" t="s">
        <v>217</v>
      </c>
      <c r="D366" s="42" t="s">
        <v>221</v>
      </c>
      <c r="E366" s="42">
        <v>2026</v>
      </c>
      <c r="F366" s="44">
        <v>68125106.110000417</v>
      </c>
    </row>
    <row r="367" spans="1:6" ht="20.149999999999999" customHeight="1" x14ac:dyDescent="0.45">
      <c r="A367" s="42" t="s">
        <v>29</v>
      </c>
      <c r="B367" s="43" t="s">
        <v>194</v>
      </c>
      <c r="C367" s="42" t="s">
        <v>217</v>
      </c>
      <c r="D367" s="42" t="s">
        <v>221</v>
      </c>
      <c r="E367" s="42">
        <v>2027</v>
      </c>
      <c r="F367" s="44">
        <v>64607009.050000466</v>
      </c>
    </row>
    <row r="368" spans="1:6" ht="20.149999999999999" customHeight="1" x14ac:dyDescent="0.45">
      <c r="A368" s="42" t="s">
        <v>29</v>
      </c>
      <c r="B368" s="43" t="s">
        <v>194</v>
      </c>
      <c r="C368" s="42" t="s">
        <v>217</v>
      </c>
      <c r="D368" s="42" t="s">
        <v>221</v>
      </c>
      <c r="E368" s="42">
        <v>2028</v>
      </c>
      <c r="F368" s="44">
        <v>64015225.190000467</v>
      </c>
    </row>
    <row r="369" spans="1:6" ht="20.149999999999999" customHeight="1" x14ac:dyDescent="0.45">
      <c r="A369" s="42" t="s">
        <v>29</v>
      </c>
      <c r="B369" s="43" t="s">
        <v>194</v>
      </c>
      <c r="C369" s="42" t="s">
        <v>217</v>
      </c>
      <c r="D369" s="42" t="s">
        <v>221</v>
      </c>
      <c r="E369" s="42">
        <v>2029</v>
      </c>
      <c r="F369" s="44">
        <v>62860877.180000491</v>
      </c>
    </row>
    <row r="370" spans="1:6" ht="20.149999999999999" customHeight="1" x14ac:dyDescent="0.45">
      <c r="A370" s="42" t="s">
        <v>29</v>
      </c>
      <c r="B370" s="43" t="s">
        <v>194</v>
      </c>
      <c r="C370" s="42" t="s">
        <v>217</v>
      </c>
      <c r="D370" s="42" t="s">
        <v>221</v>
      </c>
      <c r="E370" s="42">
        <v>2030</v>
      </c>
      <c r="F370" s="44">
        <v>63915840.250000477</v>
      </c>
    </row>
    <row r="371" spans="1:6" ht="20.149999999999999" customHeight="1" x14ac:dyDescent="0.45">
      <c r="A371" s="42" t="s">
        <v>29</v>
      </c>
      <c r="B371" s="43" t="s">
        <v>194</v>
      </c>
      <c r="C371" s="42" t="s">
        <v>217</v>
      </c>
      <c r="D371" s="42" t="s">
        <v>221</v>
      </c>
      <c r="E371" s="42">
        <v>2031</v>
      </c>
      <c r="F371" s="44">
        <v>62859911.650000468</v>
      </c>
    </row>
    <row r="372" spans="1:6" ht="20.149999999999999" customHeight="1" x14ac:dyDescent="0.45">
      <c r="A372" s="42" t="s">
        <v>29</v>
      </c>
      <c r="B372" s="43" t="s">
        <v>194</v>
      </c>
      <c r="C372" s="42" t="s">
        <v>217</v>
      </c>
      <c r="D372" s="42" t="s">
        <v>221</v>
      </c>
      <c r="E372" s="42">
        <v>2032</v>
      </c>
      <c r="F372" s="44">
        <v>61134819.170000471</v>
      </c>
    </row>
    <row r="373" spans="1:6" ht="20.149999999999999" customHeight="1" x14ac:dyDescent="0.45">
      <c r="A373" s="42" t="s">
        <v>29</v>
      </c>
      <c r="B373" s="43" t="s">
        <v>194</v>
      </c>
      <c r="C373" s="42" t="s">
        <v>217</v>
      </c>
      <c r="D373" s="42" t="s">
        <v>221</v>
      </c>
      <c r="E373" s="42">
        <v>2033</v>
      </c>
      <c r="F373" s="44">
        <v>1567797.1300000001</v>
      </c>
    </row>
    <row r="374" spans="1:6" ht="20.149999999999999" customHeight="1" x14ac:dyDescent="0.45">
      <c r="A374" s="42" t="s">
        <v>29</v>
      </c>
      <c r="B374" s="43" t="s">
        <v>194</v>
      </c>
      <c r="C374" s="42" t="s">
        <v>217</v>
      </c>
      <c r="D374" s="42" t="s">
        <v>221</v>
      </c>
      <c r="E374" s="42">
        <v>2034</v>
      </c>
      <c r="F374" s="44">
        <v>3554594.6698000003</v>
      </c>
    </row>
    <row r="375" spans="1:6" ht="20.149999999999999" customHeight="1" x14ac:dyDescent="0.45">
      <c r="A375" s="42" t="s">
        <v>29</v>
      </c>
      <c r="B375" s="43" t="s">
        <v>194</v>
      </c>
      <c r="C375" s="42" t="s">
        <v>217</v>
      </c>
      <c r="D375" s="42" t="s">
        <v>221</v>
      </c>
      <c r="E375" s="42">
        <v>2035</v>
      </c>
      <c r="F375" s="44">
        <v>482464.24</v>
      </c>
    </row>
    <row r="376" spans="1:6" ht="20.149999999999999" customHeight="1" x14ac:dyDescent="0.45">
      <c r="A376" s="42" t="s">
        <v>29</v>
      </c>
      <c r="B376" s="43" t="s">
        <v>194</v>
      </c>
      <c r="C376" s="42" t="s">
        <v>217</v>
      </c>
      <c r="D376" s="42" t="s">
        <v>221</v>
      </c>
      <c r="E376" s="42">
        <v>2036</v>
      </c>
      <c r="F376" s="44">
        <v>448790.49</v>
      </c>
    </row>
    <row r="377" spans="1:6" ht="20.149999999999999" customHeight="1" x14ac:dyDescent="0.45">
      <c r="A377" s="42" t="s">
        <v>29</v>
      </c>
      <c r="B377" s="43" t="s">
        <v>194</v>
      </c>
      <c r="C377" s="42" t="s">
        <v>217</v>
      </c>
      <c r="D377" s="42" t="s">
        <v>221</v>
      </c>
      <c r="E377" s="42">
        <v>2037</v>
      </c>
      <c r="F377" s="44">
        <v>317430.49</v>
      </c>
    </row>
    <row r="378" spans="1:6" ht="20.149999999999999" customHeight="1" x14ac:dyDescent="0.45">
      <c r="A378" s="42" t="s">
        <v>29</v>
      </c>
      <c r="B378" s="43" t="s">
        <v>194</v>
      </c>
      <c r="C378" s="42" t="s">
        <v>218</v>
      </c>
      <c r="D378" s="42" t="s">
        <v>221</v>
      </c>
      <c r="E378" s="42">
        <v>2019</v>
      </c>
      <c r="F378" s="44">
        <v>877478.9291999999</v>
      </c>
    </row>
    <row r="379" spans="1:6" ht="20.149999999999999" customHeight="1" x14ac:dyDescent="0.45">
      <c r="A379" s="42" t="s">
        <v>29</v>
      </c>
      <c r="B379" s="43" t="s">
        <v>194</v>
      </c>
      <c r="C379" s="42" t="s">
        <v>218</v>
      </c>
      <c r="D379" s="42" t="s">
        <v>221</v>
      </c>
      <c r="E379" s="42">
        <v>2020</v>
      </c>
      <c r="F379" s="44">
        <v>2096662.0499999998</v>
      </c>
    </row>
    <row r="380" spans="1:6" ht="20.149999999999999" customHeight="1" x14ac:dyDescent="0.45">
      <c r="A380" s="42" t="s">
        <v>29</v>
      </c>
      <c r="B380" s="43" t="s">
        <v>194</v>
      </c>
      <c r="C380" s="42" t="s">
        <v>218</v>
      </c>
      <c r="D380" s="42" t="s">
        <v>221</v>
      </c>
      <c r="E380" s="42">
        <v>2025</v>
      </c>
      <c r="F380" s="44">
        <v>2051695.1</v>
      </c>
    </row>
    <row r="381" spans="1:6" ht="20.149999999999999" customHeight="1" x14ac:dyDescent="0.45">
      <c r="A381" s="42" t="s">
        <v>29</v>
      </c>
      <c r="B381" s="43" t="s">
        <v>194</v>
      </c>
      <c r="C381" s="42" t="s">
        <v>218</v>
      </c>
      <c r="D381" s="42" t="s">
        <v>221</v>
      </c>
      <c r="E381" s="42">
        <v>2030</v>
      </c>
      <c r="F381" s="44">
        <v>2086351.7</v>
      </c>
    </row>
    <row r="382" spans="1:6" ht="20.149999999999999" customHeight="1" x14ac:dyDescent="0.45">
      <c r="A382" s="42" t="s">
        <v>29</v>
      </c>
      <c r="B382" s="43" t="s">
        <v>194</v>
      </c>
      <c r="C382" s="42" t="s">
        <v>218</v>
      </c>
      <c r="D382" s="42" t="s">
        <v>221</v>
      </c>
      <c r="E382" s="42">
        <v>2035</v>
      </c>
      <c r="F382" s="44">
        <v>2097903.9</v>
      </c>
    </row>
    <row r="383" spans="1:6" ht="20.149999999999999" customHeight="1" x14ac:dyDescent="0.45">
      <c r="A383" s="42" t="s">
        <v>29</v>
      </c>
      <c r="B383" s="43" t="s">
        <v>194</v>
      </c>
      <c r="C383" s="42" t="s">
        <v>218</v>
      </c>
      <c r="D383" s="42" t="s">
        <v>221</v>
      </c>
      <c r="E383" s="42">
        <v>2040</v>
      </c>
      <c r="F383" s="44">
        <v>1636735.2</v>
      </c>
    </row>
    <row r="384" spans="1:6" ht="20.149999999999999" customHeight="1" x14ac:dyDescent="0.45">
      <c r="A384" s="42" t="s">
        <v>29</v>
      </c>
      <c r="B384" s="43" t="s">
        <v>194</v>
      </c>
      <c r="C384" s="42" t="s">
        <v>218</v>
      </c>
      <c r="D384" s="42" t="s">
        <v>221</v>
      </c>
      <c r="E384" s="42">
        <v>2044</v>
      </c>
      <c r="F384" s="44">
        <v>6760824.3300000001</v>
      </c>
    </row>
    <row r="385" spans="1:6" ht="20.149999999999999" customHeight="1" x14ac:dyDescent="0.45">
      <c r="A385" s="42" t="s">
        <v>29</v>
      </c>
      <c r="B385" s="43" t="s">
        <v>194</v>
      </c>
      <c r="C385" s="42" t="s">
        <v>218</v>
      </c>
      <c r="D385" s="42" t="s">
        <v>221</v>
      </c>
      <c r="E385" s="42">
        <v>2045</v>
      </c>
      <c r="F385" s="44">
        <v>12762644.899999999</v>
      </c>
    </row>
    <row r="386" spans="1:6" ht="20.149999999999999" customHeight="1" x14ac:dyDescent="0.45">
      <c r="A386" s="42" t="s">
        <v>29</v>
      </c>
      <c r="B386" s="43" t="s">
        <v>194</v>
      </c>
      <c r="C386" s="42" t="s">
        <v>218</v>
      </c>
      <c r="D386" s="42" t="s">
        <v>221</v>
      </c>
      <c r="E386" s="42">
        <v>2046</v>
      </c>
      <c r="F386" s="44">
        <v>11432685.23</v>
      </c>
    </row>
    <row r="387" spans="1:6" ht="20.149999999999999" customHeight="1" x14ac:dyDescent="0.45">
      <c r="A387" s="42" t="s">
        <v>29</v>
      </c>
      <c r="B387" s="43" t="s">
        <v>194</v>
      </c>
      <c r="C387" s="42" t="s">
        <v>218</v>
      </c>
      <c r="D387" s="42" t="s">
        <v>221</v>
      </c>
      <c r="E387" s="42">
        <v>2047</v>
      </c>
      <c r="F387" s="44">
        <v>7760425.0700000003</v>
      </c>
    </row>
    <row r="388" spans="1:6" ht="20.149999999999999" customHeight="1" x14ac:dyDescent="0.45">
      <c r="A388" s="42" t="s">
        <v>29</v>
      </c>
      <c r="B388" s="43" t="s">
        <v>194</v>
      </c>
      <c r="C388" s="42" t="s">
        <v>218</v>
      </c>
      <c r="D388" s="42" t="s">
        <v>221</v>
      </c>
      <c r="E388" s="42">
        <v>2048</v>
      </c>
      <c r="F388" s="44">
        <v>15517381.57</v>
      </c>
    </row>
    <row r="389" spans="1:6" ht="20.149999999999999" customHeight="1" x14ac:dyDescent="0.45">
      <c r="A389" s="42" t="s">
        <v>30</v>
      </c>
      <c r="B389" s="43" t="s">
        <v>195</v>
      </c>
      <c r="C389" s="42" t="s">
        <v>213</v>
      </c>
      <c r="D389" s="42" t="s">
        <v>221</v>
      </c>
      <c r="E389" s="42">
        <v>2018</v>
      </c>
      <c r="F389" s="44">
        <v>1527888.7595093295</v>
      </c>
    </row>
    <row r="390" spans="1:6" ht="20.149999999999999" customHeight="1" x14ac:dyDescent="0.45">
      <c r="A390" s="42" t="s">
        <v>30</v>
      </c>
      <c r="B390" s="43" t="s">
        <v>195</v>
      </c>
      <c r="C390" s="42" t="s">
        <v>213</v>
      </c>
      <c r="D390" s="42" t="s">
        <v>221</v>
      </c>
      <c r="E390" s="42">
        <v>2019</v>
      </c>
      <c r="F390" s="44">
        <v>18173806.261158362</v>
      </c>
    </row>
    <row r="391" spans="1:6" ht="20.149999999999999" customHeight="1" x14ac:dyDescent="0.45">
      <c r="A391" s="42" t="s">
        <v>30</v>
      </c>
      <c r="B391" s="43" t="s">
        <v>195</v>
      </c>
      <c r="C391" s="42" t="s">
        <v>213</v>
      </c>
      <c r="D391" s="42" t="s">
        <v>221</v>
      </c>
      <c r="E391" s="42">
        <v>2020</v>
      </c>
      <c r="F391" s="44">
        <v>17462841.281261999</v>
      </c>
    </row>
    <row r="392" spans="1:6" ht="20.149999999999999" customHeight="1" x14ac:dyDescent="0.45">
      <c r="A392" s="42" t="s">
        <v>30</v>
      </c>
      <c r="B392" s="43" t="s">
        <v>195</v>
      </c>
      <c r="C392" s="42" t="s">
        <v>213</v>
      </c>
      <c r="D392" s="42" t="s">
        <v>221</v>
      </c>
      <c r="E392" s="42">
        <v>2021</v>
      </c>
      <c r="F392" s="44">
        <v>8833467.8008139972</v>
      </c>
    </row>
    <row r="393" spans="1:6" ht="20.149999999999999" customHeight="1" x14ac:dyDescent="0.45">
      <c r="A393" s="42" t="s">
        <v>30</v>
      </c>
      <c r="B393" s="43" t="s">
        <v>195</v>
      </c>
      <c r="C393" s="42" t="s">
        <v>213</v>
      </c>
      <c r="D393" s="42" t="s">
        <v>221</v>
      </c>
      <c r="E393" s="42">
        <v>2022</v>
      </c>
      <c r="F393" s="44">
        <v>9755891.386186</v>
      </c>
    </row>
    <row r="394" spans="1:6" ht="20.149999999999999" customHeight="1" x14ac:dyDescent="0.45">
      <c r="A394" s="42" t="s">
        <v>30</v>
      </c>
      <c r="B394" s="43" t="s">
        <v>195</v>
      </c>
      <c r="C394" s="42" t="s">
        <v>213</v>
      </c>
      <c r="D394" s="42" t="s">
        <v>221</v>
      </c>
      <c r="E394" s="42">
        <v>2023</v>
      </c>
      <c r="F394" s="44">
        <v>11460451.772694996</v>
      </c>
    </row>
    <row r="395" spans="1:6" ht="20.149999999999999" customHeight="1" x14ac:dyDescent="0.45">
      <c r="A395" s="42" t="s">
        <v>30</v>
      </c>
      <c r="B395" s="43" t="s">
        <v>195</v>
      </c>
      <c r="C395" s="42" t="s">
        <v>213</v>
      </c>
      <c r="D395" s="42" t="s">
        <v>221</v>
      </c>
      <c r="E395" s="42">
        <v>2024</v>
      </c>
      <c r="F395" s="44">
        <v>12012824.119419999</v>
      </c>
    </row>
    <row r="396" spans="1:6" ht="20.149999999999999" customHeight="1" x14ac:dyDescent="0.45">
      <c r="A396" s="42" t="s">
        <v>30</v>
      </c>
      <c r="B396" s="43" t="s">
        <v>195</v>
      </c>
      <c r="C396" s="42" t="s">
        <v>213</v>
      </c>
      <c r="D396" s="42" t="s">
        <v>221</v>
      </c>
      <c r="E396" s="42">
        <v>2025</v>
      </c>
      <c r="F396" s="44">
        <v>12027394.551799005</v>
      </c>
    </row>
    <row r="397" spans="1:6" ht="20.149999999999999" customHeight="1" x14ac:dyDescent="0.45">
      <c r="A397" s="42" t="s">
        <v>30</v>
      </c>
      <c r="B397" s="43" t="s">
        <v>195</v>
      </c>
      <c r="C397" s="42" t="s">
        <v>213</v>
      </c>
      <c r="D397" s="42" t="s">
        <v>221</v>
      </c>
      <c r="E397" s="42">
        <v>2026</v>
      </c>
      <c r="F397" s="44">
        <v>12723619.554167002</v>
      </c>
    </row>
    <row r="398" spans="1:6" ht="20.149999999999999" customHeight="1" x14ac:dyDescent="0.45">
      <c r="A398" s="42" t="s">
        <v>30</v>
      </c>
      <c r="B398" s="43" t="s">
        <v>195</v>
      </c>
      <c r="C398" s="42" t="s">
        <v>213</v>
      </c>
      <c r="D398" s="42" t="s">
        <v>221</v>
      </c>
      <c r="E398" s="42">
        <v>2027</v>
      </c>
      <c r="F398" s="44">
        <v>13580225.228883002</v>
      </c>
    </row>
    <row r="399" spans="1:6" ht="20.149999999999999" customHeight="1" x14ac:dyDescent="0.45">
      <c r="A399" s="42" t="s">
        <v>30</v>
      </c>
      <c r="B399" s="43" t="s">
        <v>195</v>
      </c>
      <c r="C399" s="42" t="s">
        <v>213</v>
      </c>
      <c r="D399" s="42" t="s">
        <v>221</v>
      </c>
      <c r="E399" s="42">
        <v>2028</v>
      </c>
      <c r="F399" s="44">
        <v>14015261.64833401</v>
      </c>
    </row>
    <row r="400" spans="1:6" ht="20.149999999999999" customHeight="1" x14ac:dyDescent="0.45">
      <c r="A400" s="42" t="s">
        <v>30</v>
      </c>
      <c r="B400" s="43" t="s">
        <v>195</v>
      </c>
      <c r="C400" s="42" t="s">
        <v>213</v>
      </c>
      <c r="D400" s="42" t="s">
        <v>221</v>
      </c>
      <c r="E400" s="42">
        <v>2029</v>
      </c>
      <c r="F400" s="44">
        <v>15189195.271625008</v>
      </c>
    </row>
    <row r="401" spans="1:6" ht="20.149999999999999" customHeight="1" x14ac:dyDescent="0.45">
      <c r="A401" s="42" t="s">
        <v>30</v>
      </c>
      <c r="B401" s="43" t="s">
        <v>195</v>
      </c>
      <c r="C401" s="42" t="s">
        <v>213</v>
      </c>
      <c r="D401" s="42" t="s">
        <v>221</v>
      </c>
      <c r="E401" s="42">
        <v>2030</v>
      </c>
      <c r="F401" s="44">
        <v>16206170.183406005</v>
      </c>
    </row>
    <row r="402" spans="1:6" ht="20.149999999999999" customHeight="1" x14ac:dyDescent="0.45">
      <c r="A402" s="42" t="s">
        <v>30</v>
      </c>
      <c r="B402" s="43" t="s">
        <v>195</v>
      </c>
      <c r="C402" s="42" t="s">
        <v>213</v>
      </c>
      <c r="D402" s="42" t="s">
        <v>221</v>
      </c>
      <c r="E402" s="42">
        <v>2031</v>
      </c>
      <c r="F402" s="44">
        <v>18700054.016706806</v>
      </c>
    </row>
    <row r="403" spans="1:6" ht="20.149999999999999" customHeight="1" x14ac:dyDescent="0.45">
      <c r="A403" s="42" t="s">
        <v>30</v>
      </c>
      <c r="B403" s="43" t="s">
        <v>195</v>
      </c>
      <c r="C403" s="42" t="s">
        <v>213</v>
      </c>
      <c r="D403" s="42" t="s">
        <v>221</v>
      </c>
      <c r="E403" s="42">
        <v>2032</v>
      </c>
      <c r="F403" s="44">
        <v>20794665.549905796</v>
      </c>
    </row>
    <row r="404" spans="1:6" ht="20.149999999999999" customHeight="1" x14ac:dyDescent="0.45">
      <c r="A404" s="42" t="s">
        <v>30</v>
      </c>
      <c r="B404" s="43" t="s">
        <v>195</v>
      </c>
      <c r="C404" s="42" t="s">
        <v>213</v>
      </c>
      <c r="D404" s="42" t="s">
        <v>221</v>
      </c>
      <c r="E404" s="42">
        <v>2033</v>
      </c>
      <c r="F404" s="44">
        <v>22821892.796778794</v>
      </c>
    </row>
    <row r="405" spans="1:6" ht="20.149999999999999" customHeight="1" x14ac:dyDescent="0.45">
      <c r="A405" s="42" t="s">
        <v>30</v>
      </c>
      <c r="B405" s="43" t="s">
        <v>195</v>
      </c>
      <c r="C405" s="42" t="s">
        <v>213</v>
      </c>
      <c r="D405" s="42" t="s">
        <v>221</v>
      </c>
      <c r="E405" s="42">
        <v>2034</v>
      </c>
      <c r="F405" s="44">
        <v>25090571.580689095</v>
      </c>
    </row>
    <row r="406" spans="1:6" ht="20.149999999999999" customHeight="1" x14ac:dyDescent="0.45">
      <c r="A406" s="42" t="s">
        <v>30</v>
      </c>
      <c r="B406" s="43" t="s">
        <v>195</v>
      </c>
      <c r="C406" s="42" t="s">
        <v>213</v>
      </c>
      <c r="D406" s="42" t="s">
        <v>221</v>
      </c>
      <c r="E406" s="42">
        <v>2035</v>
      </c>
      <c r="F406" s="44">
        <v>26808961.797628094</v>
      </c>
    </row>
    <row r="407" spans="1:6" ht="20.149999999999999" customHeight="1" x14ac:dyDescent="0.45">
      <c r="A407" s="42" t="s">
        <v>30</v>
      </c>
      <c r="B407" s="43" t="s">
        <v>195</v>
      </c>
      <c r="C407" s="42" t="s">
        <v>213</v>
      </c>
      <c r="D407" s="42" t="s">
        <v>221</v>
      </c>
      <c r="E407" s="42">
        <v>2036</v>
      </c>
      <c r="F407" s="44">
        <v>29222156.424892098</v>
      </c>
    </row>
    <row r="408" spans="1:6" ht="20.149999999999999" customHeight="1" x14ac:dyDescent="0.45">
      <c r="A408" s="42" t="s">
        <v>30</v>
      </c>
      <c r="B408" s="43" t="s">
        <v>195</v>
      </c>
      <c r="C408" s="42" t="s">
        <v>213</v>
      </c>
      <c r="D408" s="42" t="s">
        <v>221</v>
      </c>
      <c r="E408" s="42">
        <v>2037</v>
      </c>
      <c r="F408" s="44">
        <v>30233420.746201713</v>
      </c>
    </row>
    <row r="409" spans="1:6" ht="20.149999999999999" customHeight="1" x14ac:dyDescent="0.45">
      <c r="A409" s="42" t="s">
        <v>30</v>
      </c>
      <c r="B409" s="43" t="s">
        <v>195</v>
      </c>
      <c r="C409" s="42" t="s">
        <v>213</v>
      </c>
      <c r="D409" s="42" t="s">
        <v>221</v>
      </c>
      <c r="E409" s="42">
        <v>2038</v>
      </c>
      <c r="F409" s="44">
        <v>32502091.671943698</v>
      </c>
    </row>
    <row r="410" spans="1:6" ht="20.149999999999999" customHeight="1" x14ac:dyDescent="0.45">
      <c r="A410" s="42" t="s">
        <v>30</v>
      </c>
      <c r="B410" s="43" t="s">
        <v>195</v>
      </c>
      <c r="C410" s="42" t="s">
        <v>213</v>
      </c>
      <c r="D410" s="42" t="s">
        <v>221</v>
      </c>
      <c r="E410" s="42">
        <v>2039</v>
      </c>
      <c r="F410" s="44">
        <v>32785966.852447711</v>
      </c>
    </row>
    <row r="411" spans="1:6" ht="20.149999999999999" customHeight="1" x14ac:dyDescent="0.45">
      <c r="A411" s="42" t="s">
        <v>30</v>
      </c>
      <c r="B411" s="43" t="s">
        <v>195</v>
      </c>
      <c r="C411" s="42" t="s">
        <v>213</v>
      </c>
      <c r="D411" s="42" t="s">
        <v>221</v>
      </c>
      <c r="E411" s="42">
        <v>2040</v>
      </c>
      <c r="F411" s="44">
        <v>31551307.354519803</v>
      </c>
    </row>
    <row r="412" spans="1:6" ht="20.149999999999999" customHeight="1" x14ac:dyDescent="0.45">
      <c r="A412" s="42" t="s">
        <v>30</v>
      </c>
      <c r="B412" s="43" t="s">
        <v>195</v>
      </c>
      <c r="C412" s="42" t="s">
        <v>213</v>
      </c>
      <c r="D412" s="42" t="s">
        <v>221</v>
      </c>
      <c r="E412" s="42">
        <v>2041</v>
      </c>
      <c r="F412" s="44">
        <v>30299964.374986805</v>
      </c>
    </row>
    <row r="413" spans="1:6" ht="20.149999999999999" customHeight="1" x14ac:dyDescent="0.45">
      <c r="A413" s="42" t="s">
        <v>30</v>
      </c>
      <c r="B413" s="43" t="s">
        <v>195</v>
      </c>
      <c r="C413" s="42" t="s">
        <v>213</v>
      </c>
      <c r="D413" s="42" t="s">
        <v>221</v>
      </c>
      <c r="E413" s="42">
        <v>2042</v>
      </c>
      <c r="F413" s="44">
        <v>28963426.686105788</v>
      </c>
    </row>
    <row r="414" spans="1:6" ht="20.149999999999999" customHeight="1" x14ac:dyDescent="0.45">
      <c r="A414" s="42" t="s">
        <v>30</v>
      </c>
      <c r="B414" s="43" t="s">
        <v>195</v>
      </c>
      <c r="C414" s="42" t="s">
        <v>213</v>
      </c>
      <c r="D414" s="42" t="s">
        <v>221</v>
      </c>
      <c r="E414" s="42">
        <v>2043</v>
      </c>
      <c r="F414" s="44">
        <v>27461968.909342818</v>
      </c>
    </row>
    <row r="415" spans="1:6" ht="20.149999999999999" customHeight="1" x14ac:dyDescent="0.45">
      <c r="A415" s="42" t="s">
        <v>30</v>
      </c>
      <c r="B415" s="43" t="s">
        <v>195</v>
      </c>
      <c r="C415" s="42" t="s">
        <v>213</v>
      </c>
      <c r="D415" s="42" t="s">
        <v>221</v>
      </c>
      <c r="E415" s="42">
        <v>2044</v>
      </c>
      <c r="F415" s="44">
        <v>26405310.233378809</v>
      </c>
    </row>
    <row r="416" spans="1:6" ht="20.149999999999999" customHeight="1" x14ac:dyDescent="0.45">
      <c r="A416" s="42" t="s">
        <v>30</v>
      </c>
      <c r="B416" s="43" t="s">
        <v>195</v>
      </c>
      <c r="C416" s="42" t="s">
        <v>213</v>
      </c>
      <c r="D416" s="42" t="s">
        <v>221</v>
      </c>
      <c r="E416" s="42">
        <v>2045</v>
      </c>
      <c r="F416" s="44">
        <v>25419160.101556811</v>
      </c>
    </row>
    <row r="417" spans="1:6" ht="20.149999999999999" customHeight="1" x14ac:dyDescent="0.45">
      <c r="A417" s="42" t="s">
        <v>30</v>
      </c>
      <c r="B417" s="43" t="s">
        <v>195</v>
      </c>
      <c r="C417" s="42" t="s">
        <v>213</v>
      </c>
      <c r="D417" s="42" t="s">
        <v>221</v>
      </c>
      <c r="E417" s="42">
        <v>2046</v>
      </c>
      <c r="F417" s="44">
        <v>24300792.77066981</v>
      </c>
    </row>
    <row r="418" spans="1:6" ht="20.149999999999999" customHeight="1" x14ac:dyDescent="0.45">
      <c r="A418" s="42" t="s">
        <v>30</v>
      </c>
      <c r="B418" s="43" t="s">
        <v>195</v>
      </c>
      <c r="C418" s="42" t="s">
        <v>213</v>
      </c>
      <c r="D418" s="42" t="s">
        <v>221</v>
      </c>
      <c r="E418" s="42">
        <v>2047</v>
      </c>
      <c r="F418" s="44">
        <v>23405978.067809809</v>
      </c>
    </row>
    <row r="419" spans="1:6" ht="20.149999999999999" customHeight="1" x14ac:dyDescent="0.45">
      <c r="A419" s="42" t="s">
        <v>30</v>
      </c>
      <c r="B419" s="43" t="s">
        <v>195</v>
      </c>
      <c r="C419" s="42" t="s">
        <v>213</v>
      </c>
      <c r="D419" s="42" t="s">
        <v>221</v>
      </c>
      <c r="E419" s="42">
        <v>2048</v>
      </c>
      <c r="F419" s="44">
        <v>21466184.368616812</v>
      </c>
    </row>
    <row r="420" spans="1:6" ht="20.149999999999999" customHeight="1" x14ac:dyDescent="0.45">
      <c r="A420" s="42" t="s">
        <v>30</v>
      </c>
      <c r="B420" s="43" t="s">
        <v>195</v>
      </c>
      <c r="C420" s="42" t="s">
        <v>215</v>
      </c>
      <c r="D420" s="42" t="s">
        <v>221</v>
      </c>
      <c r="E420" s="42">
        <v>2019</v>
      </c>
      <c r="F420" s="44">
        <v>60000</v>
      </c>
    </row>
    <row r="421" spans="1:6" ht="20.149999999999999" customHeight="1" x14ac:dyDescent="0.45">
      <c r="A421" s="42" t="s">
        <v>30</v>
      </c>
      <c r="B421" s="43" t="s">
        <v>195</v>
      </c>
      <c r="C421" s="42" t="s">
        <v>215</v>
      </c>
      <c r="D421" s="42" t="s">
        <v>221</v>
      </c>
      <c r="E421" s="42">
        <v>2020</v>
      </c>
      <c r="F421" s="44">
        <v>1667623</v>
      </c>
    </row>
    <row r="422" spans="1:6" ht="20.149999999999999" customHeight="1" x14ac:dyDescent="0.45">
      <c r="A422" s="42" t="s">
        <v>30</v>
      </c>
      <c r="B422" s="43" t="s">
        <v>195</v>
      </c>
      <c r="C422" s="42" t="s">
        <v>215</v>
      </c>
      <c r="D422" s="42" t="s">
        <v>221</v>
      </c>
      <c r="E422" s="42">
        <v>2021</v>
      </c>
      <c r="F422" s="44">
        <v>14135000</v>
      </c>
    </row>
    <row r="423" spans="1:6" ht="20.149999999999999" customHeight="1" x14ac:dyDescent="0.45">
      <c r="A423" s="42" t="s">
        <v>30</v>
      </c>
      <c r="B423" s="43" t="s">
        <v>195</v>
      </c>
      <c r="C423" s="42" t="s">
        <v>217</v>
      </c>
      <c r="D423" s="42" t="s">
        <v>221</v>
      </c>
      <c r="E423" s="42">
        <v>2018</v>
      </c>
      <c r="F423" s="44">
        <v>199900</v>
      </c>
    </row>
    <row r="424" spans="1:6" ht="20.149999999999999" customHeight="1" x14ac:dyDescent="0.45">
      <c r="A424" s="42" t="s">
        <v>30</v>
      </c>
      <c r="B424" s="43" t="s">
        <v>195</v>
      </c>
      <c r="C424" s="42" t="s">
        <v>217</v>
      </c>
      <c r="D424" s="42" t="s">
        <v>221</v>
      </c>
      <c r="E424" s="42">
        <v>2019</v>
      </c>
      <c r="F424" s="44">
        <v>5053321.3201350002</v>
      </c>
    </row>
    <row r="425" spans="1:6" ht="20.149999999999999" customHeight="1" x14ac:dyDescent="0.45">
      <c r="A425" s="42" t="s">
        <v>30</v>
      </c>
      <c r="B425" s="43" t="s">
        <v>195</v>
      </c>
      <c r="C425" s="42" t="s">
        <v>217</v>
      </c>
      <c r="D425" s="42" t="s">
        <v>221</v>
      </c>
      <c r="E425" s="42">
        <v>2020</v>
      </c>
      <c r="F425" s="44">
        <v>49161115.865322955</v>
      </c>
    </row>
    <row r="426" spans="1:6" ht="20.149999999999999" customHeight="1" x14ac:dyDescent="0.45">
      <c r="A426" s="42" t="s">
        <v>30</v>
      </c>
      <c r="B426" s="43" t="s">
        <v>195</v>
      </c>
      <c r="C426" s="42" t="s">
        <v>217</v>
      </c>
      <c r="D426" s="42" t="s">
        <v>221</v>
      </c>
      <c r="E426" s="42">
        <v>2021</v>
      </c>
      <c r="F426" s="44">
        <v>15567716.625620002</v>
      </c>
    </row>
    <row r="427" spans="1:6" ht="20.149999999999999" customHeight="1" x14ac:dyDescent="0.45">
      <c r="A427" s="42" t="s">
        <v>30</v>
      </c>
      <c r="B427" s="43" t="s">
        <v>195</v>
      </c>
      <c r="C427" s="42" t="s">
        <v>217</v>
      </c>
      <c r="D427" s="42" t="s">
        <v>221</v>
      </c>
      <c r="E427" s="42">
        <v>2022</v>
      </c>
      <c r="F427" s="44">
        <v>35261072.575293668</v>
      </c>
    </row>
    <row r="428" spans="1:6" ht="20.149999999999999" customHeight="1" x14ac:dyDescent="0.45">
      <c r="A428" s="42" t="s">
        <v>30</v>
      </c>
      <c r="B428" s="43" t="s">
        <v>195</v>
      </c>
      <c r="C428" s="42" t="s">
        <v>217</v>
      </c>
      <c r="D428" s="42" t="s">
        <v>221</v>
      </c>
      <c r="E428" s="42">
        <v>2023</v>
      </c>
      <c r="F428" s="44">
        <v>44673697.037854053</v>
      </c>
    </row>
    <row r="429" spans="1:6" ht="20.149999999999999" customHeight="1" x14ac:dyDescent="0.45">
      <c r="A429" s="42" t="s">
        <v>30</v>
      </c>
      <c r="B429" s="43" t="s">
        <v>195</v>
      </c>
      <c r="C429" s="42" t="s">
        <v>217</v>
      </c>
      <c r="D429" s="42" t="s">
        <v>221</v>
      </c>
      <c r="E429" s="42">
        <v>2024</v>
      </c>
      <c r="F429" s="44">
        <v>8895865.1051899996</v>
      </c>
    </row>
    <row r="430" spans="1:6" ht="20.149999999999999" customHeight="1" x14ac:dyDescent="0.45">
      <c r="A430" s="42" t="s">
        <v>30</v>
      </c>
      <c r="B430" s="43" t="s">
        <v>195</v>
      </c>
      <c r="C430" s="42" t="s">
        <v>217</v>
      </c>
      <c r="D430" s="42" t="s">
        <v>221</v>
      </c>
      <c r="E430" s="42">
        <v>2025</v>
      </c>
      <c r="F430" s="44">
        <v>19394722.938845001</v>
      </c>
    </row>
    <row r="431" spans="1:6" ht="20.149999999999999" customHeight="1" x14ac:dyDescent="0.45">
      <c r="A431" s="42" t="s">
        <v>30</v>
      </c>
      <c r="B431" s="43" t="s">
        <v>195</v>
      </c>
      <c r="C431" s="42" t="s">
        <v>217</v>
      </c>
      <c r="D431" s="42" t="s">
        <v>221</v>
      </c>
      <c r="E431" s="42">
        <v>2026</v>
      </c>
      <c r="F431" s="44">
        <v>28785368.031334978</v>
      </c>
    </row>
    <row r="432" spans="1:6" ht="20.149999999999999" customHeight="1" x14ac:dyDescent="0.45">
      <c r="A432" s="42" t="s">
        <v>30</v>
      </c>
      <c r="B432" s="43" t="s">
        <v>195</v>
      </c>
      <c r="C432" s="42" t="s">
        <v>217</v>
      </c>
      <c r="D432" s="42" t="s">
        <v>221</v>
      </c>
      <c r="E432" s="42">
        <v>2027</v>
      </c>
      <c r="F432" s="44">
        <v>31867093.176589951</v>
      </c>
    </row>
    <row r="433" spans="1:6" ht="20.149999999999999" customHeight="1" x14ac:dyDescent="0.45">
      <c r="A433" s="42" t="s">
        <v>30</v>
      </c>
      <c r="B433" s="43" t="s">
        <v>195</v>
      </c>
      <c r="C433" s="42" t="s">
        <v>217</v>
      </c>
      <c r="D433" s="42" t="s">
        <v>221</v>
      </c>
      <c r="E433" s="42">
        <v>2028</v>
      </c>
      <c r="F433" s="44">
        <v>40259630.658455096</v>
      </c>
    </row>
    <row r="434" spans="1:6" ht="20.149999999999999" customHeight="1" x14ac:dyDescent="0.45">
      <c r="A434" s="42" t="s">
        <v>30</v>
      </c>
      <c r="B434" s="43" t="s">
        <v>195</v>
      </c>
      <c r="C434" s="42" t="s">
        <v>217</v>
      </c>
      <c r="D434" s="42" t="s">
        <v>221</v>
      </c>
      <c r="E434" s="42">
        <v>2029</v>
      </c>
      <c r="F434" s="44">
        <v>42902334.53446012</v>
      </c>
    </row>
    <row r="435" spans="1:6" ht="20.149999999999999" customHeight="1" x14ac:dyDescent="0.45">
      <c r="A435" s="42" t="s">
        <v>30</v>
      </c>
      <c r="B435" s="43" t="s">
        <v>195</v>
      </c>
      <c r="C435" s="42" t="s">
        <v>217</v>
      </c>
      <c r="D435" s="42" t="s">
        <v>221</v>
      </c>
      <c r="E435" s="42">
        <v>2030</v>
      </c>
      <c r="F435" s="44">
        <v>55059289.980720162</v>
      </c>
    </row>
    <row r="436" spans="1:6" ht="20.149999999999999" customHeight="1" x14ac:dyDescent="0.45">
      <c r="A436" s="42" t="s">
        <v>30</v>
      </c>
      <c r="B436" s="43" t="s">
        <v>195</v>
      </c>
      <c r="C436" s="42" t="s">
        <v>217</v>
      </c>
      <c r="D436" s="42" t="s">
        <v>221</v>
      </c>
      <c r="E436" s="42">
        <v>2031</v>
      </c>
      <c r="F436" s="44">
        <v>62306349.509160317</v>
      </c>
    </row>
    <row r="437" spans="1:6" ht="20.149999999999999" customHeight="1" x14ac:dyDescent="0.45">
      <c r="A437" s="42" t="s">
        <v>30</v>
      </c>
      <c r="B437" s="43" t="s">
        <v>195</v>
      </c>
      <c r="C437" s="42" t="s">
        <v>217</v>
      </c>
      <c r="D437" s="42" t="s">
        <v>221</v>
      </c>
      <c r="E437" s="42">
        <v>2032</v>
      </c>
      <c r="F437" s="44">
        <v>67773309.735875219</v>
      </c>
    </row>
    <row r="438" spans="1:6" ht="20.149999999999999" customHeight="1" x14ac:dyDescent="0.45">
      <c r="A438" s="42" t="s">
        <v>30</v>
      </c>
      <c r="B438" s="43" t="s">
        <v>195</v>
      </c>
      <c r="C438" s="42" t="s">
        <v>217</v>
      </c>
      <c r="D438" s="42" t="s">
        <v>221</v>
      </c>
      <c r="E438" s="42">
        <v>2033</v>
      </c>
      <c r="F438" s="44">
        <v>72180005.567815006</v>
      </c>
    </row>
    <row r="439" spans="1:6" ht="20.149999999999999" customHeight="1" x14ac:dyDescent="0.45">
      <c r="A439" s="42" t="s">
        <v>30</v>
      </c>
      <c r="B439" s="43" t="s">
        <v>195</v>
      </c>
      <c r="C439" s="42" t="s">
        <v>217</v>
      </c>
      <c r="D439" s="42" t="s">
        <v>221</v>
      </c>
      <c r="E439" s="42">
        <v>2034</v>
      </c>
      <c r="F439" s="44">
        <v>71694258.124659985</v>
      </c>
    </row>
    <row r="440" spans="1:6" ht="20.149999999999999" customHeight="1" x14ac:dyDescent="0.45">
      <c r="A440" s="42" t="s">
        <v>30</v>
      </c>
      <c r="B440" s="43" t="s">
        <v>195</v>
      </c>
      <c r="C440" s="42" t="s">
        <v>217</v>
      </c>
      <c r="D440" s="42" t="s">
        <v>221</v>
      </c>
      <c r="E440" s="42">
        <v>2035</v>
      </c>
      <c r="F440" s="44">
        <v>74138533.363510057</v>
      </c>
    </row>
    <row r="441" spans="1:6" ht="20.149999999999999" customHeight="1" x14ac:dyDescent="0.45">
      <c r="A441" s="42" t="s">
        <v>30</v>
      </c>
      <c r="B441" s="43" t="s">
        <v>195</v>
      </c>
      <c r="C441" s="42" t="s">
        <v>217</v>
      </c>
      <c r="D441" s="42" t="s">
        <v>221</v>
      </c>
      <c r="E441" s="42">
        <v>2036</v>
      </c>
      <c r="F441" s="44">
        <v>69463392.900149971</v>
      </c>
    </row>
    <row r="442" spans="1:6" ht="20.149999999999999" customHeight="1" x14ac:dyDescent="0.45">
      <c r="A442" s="42" t="s">
        <v>30</v>
      </c>
      <c r="B442" s="43" t="s">
        <v>195</v>
      </c>
      <c r="C442" s="42" t="s">
        <v>217</v>
      </c>
      <c r="D442" s="42" t="s">
        <v>221</v>
      </c>
      <c r="E442" s="42">
        <v>2037</v>
      </c>
      <c r="F442" s="44">
        <v>70613687.667420149</v>
      </c>
    </row>
    <row r="443" spans="1:6" ht="20.149999999999999" customHeight="1" x14ac:dyDescent="0.45">
      <c r="A443" s="42" t="s">
        <v>30</v>
      </c>
      <c r="B443" s="43" t="s">
        <v>195</v>
      </c>
      <c r="C443" s="42" t="s">
        <v>217</v>
      </c>
      <c r="D443" s="42" t="s">
        <v>221</v>
      </c>
      <c r="E443" s="42">
        <v>2038</v>
      </c>
      <c r="F443" s="44">
        <v>67423887.825160146</v>
      </c>
    </row>
    <row r="444" spans="1:6" ht="20.149999999999999" customHeight="1" x14ac:dyDescent="0.45">
      <c r="A444" s="42" t="s">
        <v>30</v>
      </c>
      <c r="B444" s="43" t="s">
        <v>195</v>
      </c>
      <c r="C444" s="42" t="s">
        <v>217</v>
      </c>
      <c r="D444" s="42" t="s">
        <v>221</v>
      </c>
      <c r="E444" s="42">
        <v>2039</v>
      </c>
      <c r="F444" s="44">
        <v>58563282.057855017</v>
      </c>
    </row>
    <row r="445" spans="1:6" ht="20.149999999999999" customHeight="1" x14ac:dyDescent="0.45">
      <c r="A445" s="42" t="s">
        <v>30</v>
      </c>
      <c r="B445" s="43" t="s">
        <v>195</v>
      </c>
      <c r="C445" s="42" t="s">
        <v>217</v>
      </c>
      <c r="D445" s="42" t="s">
        <v>221</v>
      </c>
      <c r="E445" s="42">
        <v>2040</v>
      </c>
      <c r="F445" s="44">
        <v>6719986.342834997</v>
      </c>
    </row>
    <row r="446" spans="1:6" ht="20.149999999999999" customHeight="1" x14ac:dyDescent="0.45">
      <c r="A446" s="42" t="s">
        <v>30</v>
      </c>
      <c r="B446" s="43" t="s">
        <v>195</v>
      </c>
      <c r="C446" s="42" t="s">
        <v>217</v>
      </c>
      <c r="D446" s="42" t="s">
        <v>221</v>
      </c>
      <c r="E446" s="42">
        <v>2041</v>
      </c>
      <c r="F446" s="44">
        <v>4523693.7618899969</v>
      </c>
    </row>
    <row r="447" spans="1:6" ht="20.149999999999999" customHeight="1" x14ac:dyDescent="0.45">
      <c r="A447" s="42" t="s">
        <v>30</v>
      </c>
      <c r="B447" s="43" t="s">
        <v>195</v>
      </c>
      <c r="C447" s="42" t="s">
        <v>217</v>
      </c>
      <c r="D447" s="42" t="s">
        <v>221</v>
      </c>
      <c r="E447" s="42">
        <v>2042</v>
      </c>
      <c r="F447" s="44">
        <v>8828.4699999999993</v>
      </c>
    </row>
    <row r="448" spans="1:6" ht="20.149999999999999" customHeight="1" x14ac:dyDescent="0.45">
      <c r="A448" s="42" t="s">
        <v>30</v>
      </c>
      <c r="B448" s="43" t="s">
        <v>195</v>
      </c>
      <c r="C448" s="42" t="s">
        <v>218</v>
      </c>
      <c r="D448" s="42" t="s">
        <v>221</v>
      </c>
      <c r="E448" s="42">
        <v>2019</v>
      </c>
      <c r="F448" s="44">
        <v>378556.92270999996</v>
      </c>
    </row>
    <row r="449" spans="1:6" ht="20.149999999999999" customHeight="1" x14ac:dyDescent="0.45">
      <c r="A449" s="42" t="s">
        <v>30</v>
      </c>
      <c r="B449" s="43" t="s">
        <v>195</v>
      </c>
      <c r="C449" s="42" t="s">
        <v>218</v>
      </c>
      <c r="D449" s="42" t="s">
        <v>221</v>
      </c>
      <c r="E449" s="42">
        <v>2020</v>
      </c>
      <c r="F449" s="44">
        <v>2805046.0948999999</v>
      </c>
    </row>
    <row r="450" spans="1:6" ht="20.149999999999999" customHeight="1" x14ac:dyDescent="0.45">
      <c r="A450" s="42" t="s">
        <v>30</v>
      </c>
      <c r="B450" s="43" t="s">
        <v>195</v>
      </c>
      <c r="C450" s="42" t="s">
        <v>218</v>
      </c>
      <c r="D450" s="42" t="s">
        <v>221</v>
      </c>
      <c r="E450" s="42">
        <v>2044</v>
      </c>
      <c r="F450" s="44">
        <v>5740138.7209999999</v>
      </c>
    </row>
    <row r="451" spans="1:6" ht="20.149999999999999" customHeight="1" x14ac:dyDescent="0.45">
      <c r="A451" s="42" t="s">
        <v>30</v>
      </c>
      <c r="B451" s="43" t="s">
        <v>195</v>
      </c>
      <c r="C451" s="42" t="s">
        <v>218</v>
      </c>
      <c r="D451" s="42" t="s">
        <v>221</v>
      </c>
      <c r="E451" s="42">
        <v>2045</v>
      </c>
      <c r="F451" s="44">
        <v>7688059.9479999999</v>
      </c>
    </row>
    <row r="452" spans="1:6" ht="20.149999999999999" customHeight="1" x14ac:dyDescent="0.45">
      <c r="A452" s="42" t="s">
        <v>30</v>
      </c>
      <c r="B452" s="43" t="s">
        <v>195</v>
      </c>
      <c r="C452" s="42" t="s">
        <v>218</v>
      </c>
      <c r="D452" s="42" t="s">
        <v>221</v>
      </c>
      <c r="E452" s="42">
        <v>2046</v>
      </c>
      <c r="F452" s="44">
        <v>6904461.3547999999</v>
      </c>
    </row>
    <row r="453" spans="1:6" ht="20.149999999999999" customHeight="1" x14ac:dyDescent="0.45">
      <c r="A453" s="42" t="s">
        <v>30</v>
      </c>
      <c r="B453" s="43" t="s">
        <v>195</v>
      </c>
      <c r="C453" s="42" t="s">
        <v>218</v>
      </c>
      <c r="D453" s="42" t="s">
        <v>221</v>
      </c>
      <c r="E453" s="42">
        <v>2047</v>
      </c>
      <c r="F453" s="44">
        <v>8159710.5800000001</v>
      </c>
    </row>
    <row r="454" spans="1:6" ht="20.149999999999999" customHeight="1" x14ac:dyDescent="0.45">
      <c r="A454" s="42" t="s">
        <v>30</v>
      </c>
      <c r="B454" s="43" t="s">
        <v>195</v>
      </c>
      <c r="C454" s="42" t="s">
        <v>218</v>
      </c>
      <c r="D454" s="42" t="s">
        <v>221</v>
      </c>
      <c r="E454" s="42">
        <v>2048</v>
      </c>
      <c r="F454" s="44">
        <v>9276818.8259999994</v>
      </c>
    </row>
    <row r="455" spans="1:6" ht="20.149999999999999" customHeight="1" x14ac:dyDescent="0.45">
      <c r="A455" s="42" t="s">
        <v>32</v>
      </c>
      <c r="B455" s="43" t="s">
        <v>33</v>
      </c>
      <c r="C455" s="42" t="s">
        <v>215</v>
      </c>
      <c r="D455" s="42" t="s">
        <v>221</v>
      </c>
      <c r="E455" s="42">
        <v>2015</v>
      </c>
      <c r="F455" s="44">
        <v>2378160.2749999999</v>
      </c>
    </row>
    <row r="456" spans="1:6" ht="20.149999999999999" customHeight="1" x14ac:dyDescent="0.45">
      <c r="A456" s="42" t="s">
        <v>32</v>
      </c>
      <c r="B456" s="43" t="s">
        <v>33</v>
      </c>
      <c r="C456" s="42" t="s">
        <v>215</v>
      </c>
      <c r="D456" s="42" t="s">
        <v>221</v>
      </c>
      <c r="E456" s="42">
        <v>2016</v>
      </c>
      <c r="F456" s="44">
        <v>7624720.8254999993</v>
      </c>
    </row>
    <row r="457" spans="1:6" ht="20.149999999999999" customHeight="1" x14ac:dyDescent="0.45">
      <c r="A457" s="42" t="s">
        <v>32</v>
      </c>
      <c r="B457" s="43" t="s">
        <v>33</v>
      </c>
      <c r="C457" s="42" t="s">
        <v>215</v>
      </c>
      <c r="D457" s="42" t="s">
        <v>221</v>
      </c>
      <c r="E457" s="42">
        <v>2017</v>
      </c>
      <c r="F457" s="44">
        <v>4911093.4908000007</v>
      </c>
    </row>
    <row r="458" spans="1:6" ht="20.149999999999999" customHeight="1" x14ac:dyDescent="0.45">
      <c r="A458" s="42" t="s">
        <v>32</v>
      </c>
      <c r="B458" s="43" t="s">
        <v>33</v>
      </c>
      <c r="C458" s="42" t="s">
        <v>215</v>
      </c>
      <c r="D458" s="42" t="s">
        <v>221</v>
      </c>
      <c r="E458" s="42">
        <v>2018</v>
      </c>
      <c r="F458" s="44">
        <v>59140802.165399998</v>
      </c>
    </row>
    <row r="459" spans="1:6" ht="20.149999999999999" customHeight="1" x14ac:dyDescent="0.45">
      <c r="A459" s="42" t="s">
        <v>32</v>
      </c>
      <c r="B459" s="43" t="s">
        <v>33</v>
      </c>
      <c r="C459" s="42" t="s">
        <v>215</v>
      </c>
      <c r="D459" s="42" t="s">
        <v>221</v>
      </c>
      <c r="E459" s="42">
        <v>2019</v>
      </c>
      <c r="F459" s="44">
        <v>70842249.95056124</v>
      </c>
    </row>
    <row r="460" spans="1:6" ht="20.149999999999999" customHeight="1" x14ac:dyDescent="0.45">
      <c r="A460" s="42" t="s">
        <v>34</v>
      </c>
      <c r="B460" s="43" t="s">
        <v>196</v>
      </c>
      <c r="C460" s="42" t="s">
        <v>213</v>
      </c>
      <c r="D460" s="42" t="s">
        <v>219</v>
      </c>
      <c r="E460" s="42">
        <v>2023</v>
      </c>
      <c r="F460" s="44">
        <v>11163411.85</v>
      </c>
    </row>
    <row r="461" spans="1:6" ht="20.149999999999999" customHeight="1" x14ac:dyDescent="0.45">
      <c r="A461" s="42" t="s">
        <v>34</v>
      </c>
      <c r="B461" s="43" t="s">
        <v>196</v>
      </c>
      <c r="C461" s="42" t="s">
        <v>213</v>
      </c>
      <c r="D461" s="42" t="s">
        <v>219</v>
      </c>
      <c r="E461" s="42">
        <v>2024</v>
      </c>
      <c r="F461" s="44">
        <v>32122650.076549999</v>
      </c>
    </row>
    <row r="462" spans="1:6" ht="20.149999999999999" customHeight="1" x14ac:dyDescent="0.45">
      <c r="A462" s="42" t="s">
        <v>34</v>
      </c>
      <c r="B462" s="43" t="s">
        <v>196</v>
      </c>
      <c r="C462" s="42" t="s">
        <v>213</v>
      </c>
      <c r="D462" s="42" t="s">
        <v>219</v>
      </c>
      <c r="E462" s="42">
        <v>2025</v>
      </c>
      <c r="F462" s="44">
        <v>32934273.627829995</v>
      </c>
    </row>
    <row r="463" spans="1:6" ht="20.149999999999999" customHeight="1" x14ac:dyDescent="0.45">
      <c r="A463" s="42" t="s">
        <v>34</v>
      </c>
      <c r="B463" s="43" t="s">
        <v>196</v>
      </c>
      <c r="C463" s="42" t="s">
        <v>213</v>
      </c>
      <c r="D463" s="42" t="s">
        <v>219</v>
      </c>
      <c r="E463" s="42">
        <v>2026</v>
      </c>
      <c r="F463" s="44">
        <v>48301405.4353</v>
      </c>
    </row>
    <row r="464" spans="1:6" ht="20.149999999999999" customHeight="1" x14ac:dyDescent="0.45">
      <c r="A464" s="42" t="s">
        <v>34</v>
      </c>
      <c r="B464" s="43" t="s">
        <v>196</v>
      </c>
      <c r="C464" s="42" t="s">
        <v>213</v>
      </c>
      <c r="D464" s="42" t="s">
        <v>219</v>
      </c>
      <c r="E464" s="42">
        <v>2027</v>
      </c>
      <c r="F464" s="44">
        <v>47464662.022360004</v>
      </c>
    </row>
    <row r="465" spans="1:6" ht="20.149999999999999" customHeight="1" x14ac:dyDescent="0.45">
      <c r="A465" s="42" t="s">
        <v>34</v>
      </c>
      <c r="B465" s="43" t="s">
        <v>196</v>
      </c>
      <c r="C465" s="42" t="s">
        <v>213</v>
      </c>
      <c r="D465" s="42" t="s">
        <v>219</v>
      </c>
      <c r="E465" s="42">
        <v>2028</v>
      </c>
      <c r="F465" s="44">
        <v>49762175.029930003</v>
      </c>
    </row>
    <row r="466" spans="1:6" ht="20.149999999999999" customHeight="1" x14ac:dyDescent="0.45">
      <c r="A466" s="42" t="s">
        <v>34</v>
      </c>
      <c r="B466" s="43" t="s">
        <v>196</v>
      </c>
      <c r="C466" s="42" t="s">
        <v>213</v>
      </c>
      <c r="D466" s="42" t="s">
        <v>219</v>
      </c>
      <c r="E466" s="42">
        <v>2029</v>
      </c>
      <c r="F466" s="44">
        <v>50718982.249650009</v>
      </c>
    </row>
    <row r="467" spans="1:6" ht="20.149999999999999" customHeight="1" x14ac:dyDescent="0.45">
      <c r="A467" s="42" t="s">
        <v>34</v>
      </c>
      <c r="B467" s="43" t="s">
        <v>196</v>
      </c>
      <c r="C467" s="42" t="s">
        <v>213</v>
      </c>
      <c r="D467" s="42" t="s">
        <v>219</v>
      </c>
      <c r="E467" s="42">
        <v>2030</v>
      </c>
      <c r="F467" s="44">
        <v>69235262.987269998</v>
      </c>
    </row>
    <row r="468" spans="1:6" ht="20.149999999999999" customHeight="1" x14ac:dyDescent="0.45">
      <c r="A468" s="42" t="s">
        <v>34</v>
      </c>
      <c r="B468" s="43" t="s">
        <v>196</v>
      </c>
      <c r="C468" s="42" t="s">
        <v>213</v>
      </c>
      <c r="D468" s="42" t="s">
        <v>219</v>
      </c>
      <c r="E468" s="42">
        <v>2031</v>
      </c>
      <c r="F468" s="44">
        <v>111838278.86002</v>
      </c>
    </row>
    <row r="469" spans="1:6" ht="20.149999999999999" customHeight="1" x14ac:dyDescent="0.45">
      <c r="A469" s="42" t="s">
        <v>34</v>
      </c>
      <c r="B469" s="43" t="s">
        <v>196</v>
      </c>
      <c r="C469" s="42" t="s">
        <v>213</v>
      </c>
      <c r="D469" s="42" t="s">
        <v>219</v>
      </c>
      <c r="E469" s="42">
        <v>2032</v>
      </c>
      <c r="F469" s="44">
        <v>46214838.483390018</v>
      </c>
    </row>
    <row r="470" spans="1:6" ht="20.149999999999999" customHeight="1" x14ac:dyDescent="0.45">
      <c r="A470" s="42" t="s">
        <v>34</v>
      </c>
      <c r="B470" s="43" t="s">
        <v>196</v>
      </c>
      <c r="C470" s="42" t="s">
        <v>213</v>
      </c>
      <c r="D470" s="42" t="s">
        <v>219</v>
      </c>
      <c r="E470" s="42">
        <v>2033</v>
      </c>
      <c r="F470" s="44">
        <v>56546478.481090002</v>
      </c>
    </row>
    <row r="471" spans="1:6" ht="20.149999999999999" customHeight="1" x14ac:dyDescent="0.45">
      <c r="A471" s="42" t="s">
        <v>34</v>
      </c>
      <c r="B471" s="43" t="s">
        <v>196</v>
      </c>
      <c r="C471" s="42" t="s">
        <v>213</v>
      </c>
      <c r="D471" s="42" t="s">
        <v>219</v>
      </c>
      <c r="E471" s="42">
        <v>2034</v>
      </c>
      <c r="F471" s="44">
        <v>109061347.92562</v>
      </c>
    </row>
    <row r="472" spans="1:6" ht="20.149999999999999" customHeight="1" x14ac:dyDescent="0.45">
      <c r="A472" s="42" t="s">
        <v>34</v>
      </c>
      <c r="B472" s="43" t="s">
        <v>196</v>
      </c>
      <c r="C472" s="42" t="s">
        <v>213</v>
      </c>
      <c r="D472" s="42" t="s">
        <v>219</v>
      </c>
      <c r="E472" s="42">
        <v>2035</v>
      </c>
      <c r="F472" s="44">
        <v>60640869.241620019</v>
      </c>
    </row>
    <row r="473" spans="1:6" ht="20.149999999999999" customHeight="1" x14ac:dyDescent="0.45">
      <c r="A473" s="42" t="s">
        <v>34</v>
      </c>
      <c r="B473" s="43" t="s">
        <v>196</v>
      </c>
      <c r="C473" s="42" t="s">
        <v>213</v>
      </c>
      <c r="D473" s="42" t="s">
        <v>219</v>
      </c>
      <c r="E473" s="42">
        <v>2036</v>
      </c>
      <c r="F473" s="44">
        <v>55123329.88361001</v>
      </c>
    </row>
    <row r="474" spans="1:6" ht="20.149999999999999" customHeight="1" x14ac:dyDescent="0.45">
      <c r="A474" s="42" t="s">
        <v>34</v>
      </c>
      <c r="B474" s="43" t="s">
        <v>196</v>
      </c>
      <c r="C474" s="42" t="s">
        <v>213</v>
      </c>
      <c r="D474" s="42" t="s">
        <v>219</v>
      </c>
      <c r="E474" s="42">
        <v>2037</v>
      </c>
      <c r="F474" s="44">
        <v>107280051.96743</v>
      </c>
    </row>
    <row r="475" spans="1:6" ht="20.149999999999999" customHeight="1" x14ac:dyDescent="0.45">
      <c r="A475" s="42" t="s">
        <v>34</v>
      </c>
      <c r="B475" s="43" t="s">
        <v>196</v>
      </c>
      <c r="C475" s="42" t="s">
        <v>213</v>
      </c>
      <c r="D475" s="42" t="s">
        <v>219</v>
      </c>
      <c r="E475" s="42">
        <v>2038</v>
      </c>
      <c r="F475" s="44">
        <v>45913028.972080007</v>
      </c>
    </row>
    <row r="476" spans="1:6" ht="20.149999999999999" customHeight="1" x14ac:dyDescent="0.45">
      <c r="A476" s="42" t="s">
        <v>34</v>
      </c>
      <c r="B476" s="43" t="s">
        <v>196</v>
      </c>
      <c r="C476" s="42" t="s">
        <v>213</v>
      </c>
      <c r="D476" s="42" t="s">
        <v>219</v>
      </c>
      <c r="E476" s="42">
        <v>2039</v>
      </c>
      <c r="F476" s="44">
        <v>52753782.332550004</v>
      </c>
    </row>
    <row r="477" spans="1:6" ht="20.149999999999999" customHeight="1" x14ac:dyDescent="0.45">
      <c r="A477" s="42" t="s">
        <v>34</v>
      </c>
      <c r="B477" s="43" t="s">
        <v>196</v>
      </c>
      <c r="C477" s="42" t="s">
        <v>213</v>
      </c>
      <c r="D477" s="42" t="s">
        <v>219</v>
      </c>
      <c r="E477" s="42">
        <v>2040</v>
      </c>
      <c r="F477" s="44">
        <v>119297602.33983998</v>
      </c>
    </row>
    <row r="478" spans="1:6" ht="20.149999999999999" customHeight="1" x14ac:dyDescent="0.45">
      <c r="A478" s="42" t="s">
        <v>34</v>
      </c>
      <c r="B478" s="43" t="s">
        <v>196</v>
      </c>
      <c r="C478" s="42" t="s">
        <v>213</v>
      </c>
      <c r="D478" s="42" t="s">
        <v>219</v>
      </c>
      <c r="E478" s="42">
        <v>2041</v>
      </c>
      <c r="F478" s="44">
        <v>45663710.955830008</v>
      </c>
    </row>
    <row r="479" spans="1:6" ht="20.149999999999999" customHeight="1" x14ac:dyDescent="0.45">
      <c r="A479" s="42" t="s">
        <v>34</v>
      </c>
      <c r="B479" s="43" t="s">
        <v>196</v>
      </c>
      <c r="C479" s="42" t="s">
        <v>213</v>
      </c>
      <c r="D479" s="42" t="s">
        <v>219</v>
      </c>
      <c r="E479" s="42">
        <v>2042</v>
      </c>
      <c r="F479" s="44">
        <v>47276449.411420003</v>
      </c>
    </row>
    <row r="480" spans="1:6" ht="20.149999999999999" customHeight="1" x14ac:dyDescent="0.45">
      <c r="A480" s="42" t="s">
        <v>34</v>
      </c>
      <c r="B480" s="43" t="s">
        <v>196</v>
      </c>
      <c r="C480" s="42" t="s">
        <v>213</v>
      </c>
      <c r="D480" s="42" t="s">
        <v>219</v>
      </c>
      <c r="E480" s="42">
        <v>2043</v>
      </c>
      <c r="F480" s="44">
        <v>97252571.20934999</v>
      </c>
    </row>
    <row r="481" spans="1:6" ht="20.149999999999999" customHeight="1" x14ac:dyDescent="0.45">
      <c r="A481" s="42" t="s">
        <v>34</v>
      </c>
      <c r="B481" s="43" t="s">
        <v>196</v>
      </c>
      <c r="C481" s="42" t="s">
        <v>213</v>
      </c>
      <c r="D481" s="42" t="s">
        <v>219</v>
      </c>
      <c r="E481" s="42">
        <v>2044</v>
      </c>
      <c r="F481" s="44">
        <v>49300436.380450003</v>
      </c>
    </row>
    <row r="482" spans="1:6" ht="20.149999999999999" customHeight="1" x14ac:dyDescent="0.45">
      <c r="A482" s="42" t="s">
        <v>34</v>
      </c>
      <c r="B482" s="43" t="s">
        <v>196</v>
      </c>
      <c r="C482" s="42" t="s">
        <v>213</v>
      </c>
      <c r="D482" s="42" t="s">
        <v>219</v>
      </c>
      <c r="E482" s="42">
        <v>2045</v>
      </c>
      <c r="F482" s="44">
        <v>62135919.824940011</v>
      </c>
    </row>
    <row r="483" spans="1:6" ht="20.149999999999999" customHeight="1" x14ac:dyDescent="0.45">
      <c r="A483" s="42" t="s">
        <v>34</v>
      </c>
      <c r="B483" s="43" t="s">
        <v>196</v>
      </c>
      <c r="C483" s="42" t="s">
        <v>215</v>
      </c>
      <c r="D483" s="42" t="s">
        <v>219</v>
      </c>
      <c r="E483" s="42">
        <v>2015</v>
      </c>
      <c r="F483" s="44">
        <v>2194783.6749999998</v>
      </c>
    </row>
    <row r="484" spans="1:6" ht="20.149999999999999" customHeight="1" x14ac:dyDescent="0.45">
      <c r="A484" s="42" t="s">
        <v>34</v>
      </c>
      <c r="B484" s="43" t="s">
        <v>196</v>
      </c>
      <c r="C484" s="42" t="s">
        <v>215</v>
      </c>
      <c r="D484" s="42" t="s">
        <v>219</v>
      </c>
      <c r="E484" s="42">
        <v>2016</v>
      </c>
      <c r="F484" s="44">
        <v>9165311.0254999995</v>
      </c>
    </row>
    <row r="485" spans="1:6" ht="20.149999999999999" customHeight="1" x14ac:dyDescent="0.45">
      <c r="A485" s="42" t="s">
        <v>34</v>
      </c>
      <c r="B485" s="43" t="s">
        <v>196</v>
      </c>
      <c r="C485" s="42" t="s">
        <v>215</v>
      </c>
      <c r="D485" s="42" t="s">
        <v>219</v>
      </c>
      <c r="E485" s="42">
        <v>2017</v>
      </c>
      <c r="F485" s="44">
        <v>71517505.201100007</v>
      </c>
    </row>
    <row r="486" spans="1:6" ht="20.149999999999999" customHeight="1" x14ac:dyDescent="0.45">
      <c r="A486" s="42" t="s">
        <v>34</v>
      </c>
      <c r="B486" s="43" t="s">
        <v>196</v>
      </c>
      <c r="C486" s="42" t="s">
        <v>215</v>
      </c>
      <c r="D486" s="42" t="s">
        <v>219</v>
      </c>
      <c r="E486" s="42">
        <v>2018</v>
      </c>
      <c r="F486" s="44">
        <v>14415964.999997608</v>
      </c>
    </row>
    <row r="487" spans="1:6" ht="20.149999999999999" customHeight="1" x14ac:dyDescent="0.45">
      <c r="A487" s="42" t="s">
        <v>34</v>
      </c>
      <c r="B487" s="43" t="s">
        <v>196</v>
      </c>
      <c r="C487" s="42" t="s">
        <v>215</v>
      </c>
      <c r="D487" s="42" t="s">
        <v>219</v>
      </c>
      <c r="E487" s="42">
        <v>2019</v>
      </c>
      <c r="F487" s="44">
        <v>3076567.9871</v>
      </c>
    </row>
    <row r="488" spans="1:6" ht="20.149999999999999" customHeight="1" x14ac:dyDescent="0.45">
      <c r="A488" s="42" t="s">
        <v>34</v>
      </c>
      <c r="B488" s="43" t="s">
        <v>196</v>
      </c>
      <c r="C488" s="42" t="s">
        <v>215</v>
      </c>
      <c r="D488" s="42" t="s">
        <v>219</v>
      </c>
      <c r="E488" s="42">
        <v>2020</v>
      </c>
      <c r="F488" s="44">
        <v>2229012</v>
      </c>
    </row>
    <row r="489" spans="1:6" ht="20.149999999999999" customHeight="1" x14ac:dyDescent="0.45">
      <c r="A489" s="42" t="s">
        <v>34</v>
      </c>
      <c r="B489" s="43" t="s">
        <v>196</v>
      </c>
      <c r="C489" s="42" t="s">
        <v>215</v>
      </c>
      <c r="D489" s="42" t="s">
        <v>219</v>
      </c>
      <c r="E489" s="42">
        <v>2021</v>
      </c>
      <c r="F489" s="44">
        <v>2229012</v>
      </c>
    </row>
    <row r="490" spans="1:6" ht="20.149999999999999" customHeight="1" x14ac:dyDescent="0.45">
      <c r="A490" s="42" t="s">
        <v>34</v>
      </c>
      <c r="B490" s="43" t="s">
        <v>196</v>
      </c>
      <c r="C490" s="42" t="s">
        <v>216</v>
      </c>
      <c r="D490" s="42" t="s">
        <v>219</v>
      </c>
      <c r="E490" s="42">
        <v>2018</v>
      </c>
      <c r="F490" s="44">
        <v>81484985.470915169</v>
      </c>
    </row>
    <row r="491" spans="1:6" ht="20.149999999999999" customHeight="1" x14ac:dyDescent="0.45">
      <c r="A491" s="42" t="s">
        <v>34</v>
      </c>
      <c r="B491" s="43" t="s">
        <v>196</v>
      </c>
      <c r="C491" s="42" t="s">
        <v>216</v>
      </c>
      <c r="D491" s="42" t="s">
        <v>219</v>
      </c>
      <c r="E491" s="42">
        <v>2019</v>
      </c>
      <c r="F491" s="44">
        <v>162761620.79367191</v>
      </c>
    </row>
    <row r="492" spans="1:6" ht="20.149999999999999" customHeight="1" x14ac:dyDescent="0.45">
      <c r="A492" s="42" t="s">
        <v>34</v>
      </c>
      <c r="B492" s="43" t="s">
        <v>196</v>
      </c>
      <c r="C492" s="42" t="s">
        <v>216</v>
      </c>
      <c r="D492" s="42" t="s">
        <v>219</v>
      </c>
      <c r="E492" s="42">
        <v>2020</v>
      </c>
      <c r="F492" s="44">
        <v>4506943.7359562004</v>
      </c>
    </row>
    <row r="493" spans="1:6" ht="20.149999999999999" customHeight="1" x14ac:dyDescent="0.45">
      <c r="A493" s="42" t="s">
        <v>34</v>
      </c>
      <c r="B493" s="43" t="s">
        <v>196</v>
      </c>
      <c r="C493" s="42" t="s">
        <v>217</v>
      </c>
      <c r="D493" s="42" t="s">
        <v>219</v>
      </c>
      <c r="E493" s="42">
        <v>2023</v>
      </c>
      <c r="F493" s="44">
        <v>11409774.75</v>
      </c>
    </row>
    <row r="494" spans="1:6" ht="20.149999999999999" customHeight="1" x14ac:dyDescent="0.45">
      <c r="A494" s="42" t="s">
        <v>34</v>
      </c>
      <c r="B494" s="43" t="s">
        <v>196</v>
      </c>
      <c r="C494" s="42" t="s">
        <v>217</v>
      </c>
      <c r="D494" s="42" t="s">
        <v>219</v>
      </c>
      <c r="E494" s="42">
        <v>2024</v>
      </c>
      <c r="F494" s="44">
        <v>584439273.5940001</v>
      </c>
    </row>
    <row r="495" spans="1:6" ht="20.149999999999999" customHeight="1" x14ac:dyDescent="0.45">
      <c r="A495" s="42" t="s">
        <v>34</v>
      </c>
      <c r="B495" s="43" t="s">
        <v>196</v>
      </c>
      <c r="C495" s="42" t="s">
        <v>217</v>
      </c>
      <c r="D495" s="42" t="s">
        <v>219</v>
      </c>
      <c r="E495" s="42">
        <v>2025</v>
      </c>
      <c r="F495" s="44">
        <v>485234057.70551002</v>
      </c>
    </row>
    <row r="496" spans="1:6" ht="20.149999999999999" customHeight="1" x14ac:dyDescent="0.45">
      <c r="A496" s="42" t="s">
        <v>34</v>
      </c>
      <c r="B496" s="43" t="s">
        <v>196</v>
      </c>
      <c r="C496" s="42" t="s">
        <v>217</v>
      </c>
      <c r="D496" s="42" t="s">
        <v>219</v>
      </c>
      <c r="E496" s="42">
        <v>2026</v>
      </c>
      <c r="F496" s="44">
        <v>287662423.20192009</v>
      </c>
    </row>
    <row r="497" spans="1:6" ht="20.149999999999999" customHeight="1" x14ac:dyDescent="0.45">
      <c r="A497" s="42" t="s">
        <v>34</v>
      </c>
      <c r="B497" s="43" t="s">
        <v>196</v>
      </c>
      <c r="C497" s="42" t="s">
        <v>217</v>
      </c>
      <c r="D497" s="42" t="s">
        <v>219</v>
      </c>
      <c r="E497" s="42">
        <v>2027</v>
      </c>
      <c r="F497" s="44">
        <v>291960518.25715005</v>
      </c>
    </row>
    <row r="498" spans="1:6" ht="20.149999999999999" customHeight="1" x14ac:dyDescent="0.45">
      <c r="A498" s="42" t="s">
        <v>34</v>
      </c>
      <c r="B498" s="43" t="s">
        <v>196</v>
      </c>
      <c r="C498" s="42" t="s">
        <v>217</v>
      </c>
      <c r="D498" s="42" t="s">
        <v>219</v>
      </c>
      <c r="E498" s="42">
        <v>2028</v>
      </c>
      <c r="F498" s="44">
        <v>300572916.20387805</v>
      </c>
    </row>
    <row r="499" spans="1:6" ht="20.149999999999999" customHeight="1" x14ac:dyDescent="0.45">
      <c r="A499" s="42" t="s">
        <v>34</v>
      </c>
      <c r="B499" s="43" t="s">
        <v>196</v>
      </c>
      <c r="C499" s="42" t="s">
        <v>217</v>
      </c>
      <c r="D499" s="42" t="s">
        <v>219</v>
      </c>
      <c r="E499" s="42">
        <v>2029</v>
      </c>
      <c r="F499" s="44">
        <v>299392852.21785408</v>
      </c>
    </row>
    <row r="500" spans="1:6" ht="20.149999999999999" customHeight="1" x14ac:dyDescent="0.45">
      <c r="A500" s="42" t="s">
        <v>34</v>
      </c>
      <c r="B500" s="43" t="s">
        <v>196</v>
      </c>
      <c r="C500" s="42" t="s">
        <v>217</v>
      </c>
      <c r="D500" s="42" t="s">
        <v>219</v>
      </c>
      <c r="E500" s="42">
        <v>2030</v>
      </c>
      <c r="F500" s="44">
        <v>175702563.26850998</v>
      </c>
    </row>
    <row r="501" spans="1:6" ht="20.149999999999999" customHeight="1" x14ac:dyDescent="0.45">
      <c r="A501" s="42" t="s">
        <v>34</v>
      </c>
      <c r="B501" s="43" t="s">
        <v>196</v>
      </c>
      <c r="C501" s="42" t="s">
        <v>217</v>
      </c>
      <c r="D501" s="42" t="s">
        <v>219</v>
      </c>
      <c r="E501" s="42">
        <v>2031</v>
      </c>
      <c r="F501" s="44">
        <v>51472224.216039993</v>
      </c>
    </row>
    <row r="502" spans="1:6" ht="20.149999999999999" customHeight="1" x14ac:dyDescent="0.45">
      <c r="A502" s="42" t="s">
        <v>34</v>
      </c>
      <c r="B502" s="43" t="s">
        <v>196</v>
      </c>
      <c r="C502" s="42" t="s">
        <v>217</v>
      </c>
      <c r="D502" s="42" t="s">
        <v>219</v>
      </c>
      <c r="E502" s="42">
        <v>2032</v>
      </c>
      <c r="F502" s="44">
        <v>44756472.90614</v>
      </c>
    </row>
    <row r="503" spans="1:6" ht="20.149999999999999" customHeight="1" x14ac:dyDescent="0.45">
      <c r="A503" s="42" t="s">
        <v>34</v>
      </c>
      <c r="B503" s="43" t="s">
        <v>196</v>
      </c>
      <c r="C503" s="42" t="s">
        <v>217</v>
      </c>
      <c r="D503" s="42" t="s">
        <v>219</v>
      </c>
      <c r="E503" s="42">
        <v>2033</v>
      </c>
      <c r="F503" s="44">
        <v>35436876.879559994</v>
      </c>
    </row>
    <row r="504" spans="1:6" ht="20.149999999999999" customHeight="1" x14ac:dyDescent="0.45">
      <c r="A504" s="42" t="s">
        <v>34</v>
      </c>
      <c r="B504" s="43" t="s">
        <v>196</v>
      </c>
      <c r="C504" s="42" t="s">
        <v>217</v>
      </c>
      <c r="D504" s="42" t="s">
        <v>219</v>
      </c>
      <c r="E504" s="42">
        <v>2034</v>
      </c>
      <c r="F504" s="44">
        <v>28441899.112219997</v>
      </c>
    </row>
    <row r="505" spans="1:6" ht="20.149999999999999" customHeight="1" x14ac:dyDescent="0.45">
      <c r="A505" s="42" t="s">
        <v>34</v>
      </c>
      <c r="B505" s="43" t="s">
        <v>196</v>
      </c>
      <c r="C505" s="42" t="s">
        <v>217</v>
      </c>
      <c r="D505" s="42" t="s">
        <v>219</v>
      </c>
      <c r="E505" s="42">
        <v>2035</v>
      </c>
      <c r="F505" s="44">
        <v>23910754.756069999</v>
      </c>
    </row>
    <row r="506" spans="1:6" ht="20.149999999999999" customHeight="1" x14ac:dyDescent="0.45">
      <c r="A506" s="42" t="s">
        <v>34</v>
      </c>
      <c r="B506" s="43" t="s">
        <v>196</v>
      </c>
      <c r="C506" s="42" t="s">
        <v>217</v>
      </c>
      <c r="D506" s="42" t="s">
        <v>219</v>
      </c>
      <c r="E506" s="42">
        <v>2036</v>
      </c>
      <c r="F506" s="44">
        <v>20444143.691660002</v>
      </c>
    </row>
    <row r="507" spans="1:6" ht="20.149999999999999" customHeight="1" x14ac:dyDescent="0.45">
      <c r="A507" s="42" t="s">
        <v>34</v>
      </c>
      <c r="B507" s="43" t="s">
        <v>196</v>
      </c>
      <c r="C507" s="42" t="s">
        <v>217</v>
      </c>
      <c r="D507" s="42" t="s">
        <v>219</v>
      </c>
      <c r="E507" s="42">
        <v>2037</v>
      </c>
      <c r="F507" s="44">
        <v>17674733.363220003</v>
      </c>
    </row>
    <row r="508" spans="1:6" ht="20.149999999999999" customHeight="1" x14ac:dyDescent="0.45">
      <c r="A508" s="42" t="s">
        <v>34</v>
      </c>
      <c r="B508" s="43" t="s">
        <v>196</v>
      </c>
      <c r="C508" s="42" t="s">
        <v>217</v>
      </c>
      <c r="D508" s="42" t="s">
        <v>219</v>
      </c>
      <c r="E508" s="42">
        <v>2038</v>
      </c>
      <c r="F508" s="44">
        <v>17842892.128479999</v>
      </c>
    </row>
    <row r="509" spans="1:6" ht="20.149999999999999" customHeight="1" x14ac:dyDescent="0.45">
      <c r="A509" s="42" t="s">
        <v>34</v>
      </c>
      <c r="B509" s="43" t="s">
        <v>196</v>
      </c>
      <c r="C509" s="42" t="s">
        <v>217</v>
      </c>
      <c r="D509" s="42" t="s">
        <v>219</v>
      </c>
      <c r="E509" s="42">
        <v>2039</v>
      </c>
      <c r="F509" s="44">
        <v>18770729.452610001</v>
      </c>
    </row>
    <row r="510" spans="1:6" ht="20.149999999999999" customHeight="1" x14ac:dyDescent="0.45">
      <c r="A510" s="42" t="s">
        <v>34</v>
      </c>
      <c r="B510" s="43" t="s">
        <v>196</v>
      </c>
      <c r="C510" s="42" t="s">
        <v>217</v>
      </c>
      <c r="D510" s="42" t="s">
        <v>219</v>
      </c>
      <c r="E510" s="42">
        <v>2040</v>
      </c>
      <c r="F510" s="44">
        <v>19343461.051369999</v>
      </c>
    </row>
    <row r="511" spans="1:6" ht="20.149999999999999" customHeight="1" x14ac:dyDescent="0.45">
      <c r="A511" s="42" t="s">
        <v>34</v>
      </c>
      <c r="B511" s="43" t="s">
        <v>196</v>
      </c>
      <c r="C511" s="42" t="s">
        <v>217</v>
      </c>
      <c r="D511" s="42" t="s">
        <v>219</v>
      </c>
      <c r="E511" s="42">
        <v>2041</v>
      </c>
      <c r="F511" s="44">
        <v>19837135.912298001</v>
      </c>
    </row>
    <row r="512" spans="1:6" ht="20.149999999999999" customHeight="1" x14ac:dyDescent="0.45">
      <c r="A512" s="42" t="s">
        <v>34</v>
      </c>
      <c r="B512" s="43" t="s">
        <v>196</v>
      </c>
      <c r="C512" s="42" t="s">
        <v>217</v>
      </c>
      <c r="D512" s="42" t="s">
        <v>219</v>
      </c>
      <c r="E512" s="42">
        <v>2042</v>
      </c>
      <c r="F512" s="44">
        <v>20178175.114169002</v>
      </c>
    </row>
    <row r="513" spans="1:6" ht="20.149999999999999" customHeight="1" x14ac:dyDescent="0.45">
      <c r="A513" s="42" t="s">
        <v>34</v>
      </c>
      <c r="B513" s="43" t="s">
        <v>196</v>
      </c>
      <c r="C513" s="42" t="s">
        <v>217</v>
      </c>
      <c r="D513" s="42" t="s">
        <v>219</v>
      </c>
      <c r="E513" s="42">
        <v>2043</v>
      </c>
      <c r="F513" s="44">
        <v>20456077.455943</v>
      </c>
    </row>
    <row r="514" spans="1:6" ht="20.149999999999999" customHeight="1" x14ac:dyDescent="0.45">
      <c r="A514" s="42" t="s">
        <v>34</v>
      </c>
      <c r="B514" s="43" t="s">
        <v>196</v>
      </c>
      <c r="C514" s="42" t="s">
        <v>217</v>
      </c>
      <c r="D514" s="42" t="s">
        <v>219</v>
      </c>
      <c r="E514" s="42">
        <v>2044</v>
      </c>
      <c r="F514" s="44">
        <v>20475172.581869997</v>
      </c>
    </row>
    <row r="515" spans="1:6" ht="20.149999999999999" customHeight="1" x14ac:dyDescent="0.45">
      <c r="A515" s="42" t="s">
        <v>34</v>
      </c>
      <c r="B515" s="43" t="s">
        <v>196</v>
      </c>
      <c r="C515" s="42" t="s">
        <v>217</v>
      </c>
      <c r="D515" s="42" t="s">
        <v>219</v>
      </c>
      <c r="E515" s="42">
        <v>2045</v>
      </c>
      <c r="F515" s="44">
        <v>20865649.656410001</v>
      </c>
    </row>
    <row r="516" spans="1:6" ht="20.149999999999999" customHeight="1" x14ac:dyDescent="0.45">
      <c r="A516" s="42" t="s">
        <v>34</v>
      </c>
      <c r="B516" s="43" t="s">
        <v>196</v>
      </c>
      <c r="C516" s="42" t="s">
        <v>218</v>
      </c>
      <c r="D516" s="42" t="s">
        <v>219</v>
      </c>
      <c r="E516" s="42">
        <v>2051</v>
      </c>
      <c r="F516" s="44">
        <v>3318592.6189999999</v>
      </c>
    </row>
    <row r="517" spans="1:6" ht="20.149999999999999" customHeight="1" x14ac:dyDescent="0.45">
      <c r="A517" s="42" t="s">
        <v>34</v>
      </c>
      <c r="B517" s="43" t="s">
        <v>196</v>
      </c>
      <c r="C517" s="42" t="s">
        <v>218</v>
      </c>
      <c r="D517" s="42" t="s">
        <v>219</v>
      </c>
      <c r="E517" s="42">
        <v>2052</v>
      </c>
      <c r="F517" s="44">
        <v>63053259.770000003</v>
      </c>
    </row>
    <row r="518" spans="1:6" ht="20.149999999999999" customHeight="1" x14ac:dyDescent="0.45">
      <c r="A518" s="42" t="s">
        <v>34</v>
      </c>
      <c r="B518" s="43" t="s">
        <v>196</v>
      </c>
      <c r="C518" s="42" t="s">
        <v>218</v>
      </c>
      <c r="D518" s="42" t="s">
        <v>219</v>
      </c>
      <c r="E518" s="42">
        <v>2053</v>
      </c>
      <c r="F518" s="44">
        <v>195974638.40000001</v>
      </c>
    </row>
    <row r="519" spans="1:6" ht="20.149999999999999" customHeight="1" x14ac:dyDescent="0.45">
      <c r="A519" s="42" t="s">
        <v>34</v>
      </c>
      <c r="B519" s="43" t="s">
        <v>196</v>
      </c>
      <c r="C519" s="42" t="s">
        <v>218</v>
      </c>
      <c r="D519" s="42" t="s">
        <v>219</v>
      </c>
      <c r="E519" s="42">
        <v>2054</v>
      </c>
      <c r="F519" s="44">
        <v>16910805.5</v>
      </c>
    </row>
    <row r="520" spans="1:6" ht="20.149999999999999" customHeight="1" x14ac:dyDescent="0.45">
      <c r="A520" s="42" t="s">
        <v>36</v>
      </c>
      <c r="B520" s="43" t="s">
        <v>86</v>
      </c>
      <c r="C520" s="42" t="s">
        <v>213</v>
      </c>
      <c r="D520" s="42" t="s">
        <v>219</v>
      </c>
      <c r="E520" s="42">
        <v>2019</v>
      </c>
      <c r="F520" s="44">
        <v>58572682.166320011</v>
      </c>
    </row>
    <row r="521" spans="1:6" ht="20.149999999999999" customHeight="1" x14ac:dyDescent="0.45">
      <c r="A521" s="42" t="s">
        <v>36</v>
      </c>
      <c r="B521" s="43" t="s">
        <v>86</v>
      </c>
      <c r="C521" s="42" t="s">
        <v>213</v>
      </c>
      <c r="D521" s="42" t="s">
        <v>219</v>
      </c>
      <c r="E521" s="42">
        <v>2020</v>
      </c>
      <c r="F521" s="44">
        <v>169838238.76385</v>
      </c>
    </row>
    <row r="522" spans="1:6" ht="20.149999999999999" customHeight="1" x14ac:dyDescent="0.45">
      <c r="A522" s="42" t="s">
        <v>36</v>
      </c>
      <c r="B522" s="43" t="s">
        <v>86</v>
      </c>
      <c r="C522" s="42" t="s">
        <v>213</v>
      </c>
      <c r="D522" s="42" t="s">
        <v>219</v>
      </c>
      <c r="E522" s="42">
        <v>2021</v>
      </c>
      <c r="F522" s="44">
        <v>276738025.1568501</v>
      </c>
    </row>
    <row r="523" spans="1:6" ht="20.149999999999999" customHeight="1" x14ac:dyDescent="0.45">
      <c r="A523" s="42" t="s">
        <v>36</v>
      </c>
      <c r="B523" s="43" t="s">
        <v>86</v>
      </c>
      <c r="C523" s="42" t="s">
        <v>213</v>
      </c>
      <c r="D523" s="42" t="s">
        <v>219</v>
      </c>
      <c r="E523" s="42">
        <v>2022</v>
      </c>
      <c r="F523" s="44">
        <v>294163943.53898948</v>
      </c>
    </row>
    <row r="524" spans="1:6" ht="20.149999999999999" customHeight="1" x14ac:dyDescent="0.45">
      <c r="A524" s="42" t="s">
        <v>36</v>
      </c>
      <c r="B524" s="43" t="s">
        <v>86</v>
      </c>
      <c r="C524" s="42" t="s">
        <v>213</v>
      </c>
      <c r="D524" s="42" t="s">
        <v>219</v>
      </c>
      <c r="E524" s="42">
        <v>2023</v>
      </c>
      <c r="F524" s="44">
        <v>352549528.09287614</v>
      </c>
    </row>
    <row r="525" spans="1:6" ht="20.149999999999999" customHeight="1" x14ac:dyDescent="0.45">
      <c r="A525" s="42" t="s">
        <v>36</v>
      </c>
      <c r="B525" s="43" t="s">
        <v>86</v>
      </c>
      <c r="C525" s="42" t="s">
        <v>213</v>
      </c>
      <c r="D525" s="42" t="s">
        <v>219</v>
      </c>
      <c r="E525" s="42">
        <v>2024</v>
      </c>
      <c r="F525" s="44">
        <v>383828819.90880007</v>
      </c>
    </row>
    <row r="526" spans="1:6" ht="20.149999999999999" customHeight="1" x14ac:dyDescent="0.45">
      <c r="A526" s="42" t="s">
        <v>36</v>
      </c>
      <c r="B526" s="43" t="s">
        <v>86</v>
      </c>
      <c r="C526" s="42" t="s">
        <v>213</v>
      </c>
      <c r="D526" s="42" t="s">
        <v>219</v>
      </c>
      <c r="E526" s="42">
        <v>2025</v>
      </c>
      <c r="F526" s="44">
        <v>418250189.4939</v>
      </c>
    </row>
    <row r="527" spans="1:6" ht="20.149999999999999" customHeight="1" x14ac:dyDescent="0.45">
      <c r="A527" s="42" t="s">
        <v>36</v>
      </c>
      <c r="B527" s="43" t="s">
        <v>86</v>
      </c>
      <c r="C527" s="42" t="s">
        <v>213</v>
      </c>
      <c r="D527" s="42" t="s">
        <v>219</v>
      </c>
      <c r="E527" s="42">
        <v>2026</v>
      </c>
      <c r="F527" s="44">
        <v>352901807.63733011</v>
      </c>
    </row>
    <row r="528" spans="1:6" ht="20.149999999999999" customHeight="1" x14ac:dyDescent="0.45">
      <c r="A528" s="42" t="s">
        <v>36</v>
      </c>
      <c r="B528" s="43" t="s">
        <v>86</v>
      </c>
      <c r="C528" s="42" t="s">
        <v>213</v>
      </c>
      <c r="D528" s="42" t="s">
        <v>219</v>
      </c>
      <c r="E528" s="42">
        <v>2027</v>
      </c>
      <c r="F528" s="44">
        <v>362472275.60613</v>
      </c>
    </row>
    <row r="529" spans="1:6" ht="20.149999999999999" customHeight="1" x14ac:dyDescent="0.45">
      <c r="A529" s="42" t="s">
        <v>36</v>
      </c>
      <c r="B529" s="43" t="s">
        <v>86</v>
      </c>
      <c r="C529" s="42" t="s">
        <v>213</v>
      </c>
      <c r="D529" s="42" t="s">
        <v>219</v>
      </c>
      <c r="E529" s="42">
        <v>2028</v>
      </c>
      <c r="F529" s="44">
        <v>371748387.63683009</v>
      </c>
    </row>
    <row r="530" spans="1:6" ht="20.149999999999999" customHeight="1" x14ac:dyDescent="0.45">
      <c r="A530" s="42" t="s">
        <v>36</v>
      </c>
      <c r="B530" s="43" t="s">
        <v>86</v>
      </c>
      <c r="C530" s="42" t="s">
        <v>213</v>
      </c>
      <c r="D530" s="42" t="s">
        <v>219</v>
      </c>
      <c r="E530" s="42">
        <v>2029</v>
      </c>
      <c r="F530" s="44">
        <v>358174527.91673005</v>
      </c>
    </row>
    <row r="531" spans="1:6" ht="20.149999999999999" customHeight="1" x14ac:dyDescent="0.45">
      <c r="A531" s="42" t="s">
        <v>36</v>
      </c>
      <c r="B531" s="43" t="s">
        <v>86</v>
      </c>
      <c r="C531" s="42" t="s">
        <v>213</v>
      </c>
      <c r="D531" s="42" t="s">
        <v>219</v>
      </c>
      <c r="E531" s="42">
        <v>2030</v>
      </c>
      <c r="F531" s="44">
        <v>358019859.28143007</v>
      </c>
    </row>
    <row r="532" spans="1:6" ht="20.149999999999999" customHeight="1" x14ac:dyDescent="0.45">
      <c r="A532" s="42" t="s">
        <v>36</v>
      </c>
      <c r="B532" s="43" t="s">
        <v>86</v>
      </c>
      <c r="C532" s="42" t="s">
        <v>213</v>
      </c>
      <c r="D532" s="42" t="s">
        <v>219</v>
      </c>
      <c r="E532" s="42">
        <v>2031</v>
      </c>
      <c r="F532" s="44">
        <v>348061954.22414005</v>
      </c>
    </row>
    <row r="533" spans="1:6" ht="20.149999999999999" customHeight="1" x14ac:dyDescent="0.45">
      <c r="A533" s="42" t="s">
        <v>36</v>
      </c>
      <c r="B533" s="43" t="s">
        <v>86</v>
      </c>
      <c r="C533" s="42" t="s">
        <v>213</v>
      </c>
      <c r="D533" s="42" t="s">
        <v>219</v>
      </c>
      <c r="E533" s="42">
        <v>2032</v>
      </c>
      <c r="F533" s="44">
        <v>333333885.31327009</v>
      </c>
    </row>
    <row r="534" spans="1:6" ht="20.149999999999999" customHeight="1" x14ac:dyDescent="0.45">
      <c r="A534" s="42" t="s">
        <v>36</v>
      </c>
      <c r="B534" s="43" t="s">
        <v>86</v>
      </c>
      <c r="C534" s="42" t="s">
        <v>213</v>
      </c>
      <c r="D534" s="42" t="s">
        <v>219</v>
      </c>
      <c r="E534" s="42">
        <v>2033</v>
      </c>
      <c r="F534" s="44">
        <v>235832723.37998998</v>
      </c>
    </row>
    <row r="535" spans="1:6" ht="20.149999999999999" customHeight="1" x14ac:dyDescent="0.45">
      <c r="A535" s="42" t="s">
        <v>36</v>
      </c>
      <c r="B535" s="43" t="s">
        <v>86</v>
      </c>
      <c r="C535" s="42" t="s">
        <v>213</v>
      </c>
      <c r="D535" s="42" t="s">
        <v>219</v>
      </c>
      <c r="E535" s="42">
        <v>2034</v>
      </c>
      <c r="F535" s="44">
        <v>191551248.91182005</v>
      </c>
    </row>
    <row r="536" spans="1:6" ht="20.149999999999999" customHeight="1" x14ac:dyDescent="0.45">
      <c r="A536" s="42" t="s">
        <v>36</v>
      </c>
      <c r="B536" s="43" t="s">
        <v>86</v>
      </c>
      <c r="C536" s="42" t="s">
        <v>213</v>
      </c>
      <c r="D536" s="42" t="s">
        <v>219</v>
      </c>
      <c r="E536" s="42">
        <v>2035</v>
      </c>
      <c r="F536" s="44">
        <v>186158224.68580002</v>
      </c>
    </row>
    <row r="537" spans="1:6" ht="20.149999999999999" customHeight="1" x14ac:dyDescent="0.45">
      <c r="A537" s="42" t="s">
        <v>36</v>
      </c>
      <c r="B537" s="43" t="s">
        <v>86</v>
      </c>
      <c r="C537" s="42" t="s">
        <v>213</v>
      </c>
      <c r="D537" s="42" t="s">
        <v>219</v>
      </c>
      <c r="E537" s="42">
        <v>2036</v>
      </c>
      <c r="F537" s="44">
        <v>176910806.75117999</v>
      </c>
    </row>
    <row r="538" spans="1:6" ht="20.149999999999999" customHeight="1" x14ac:dyDescent="0.45">
      <c r="A538" s="42" t="s">
        <v>36</v>
      </c>
      <c r="B538" s="43" t="s">
        <v>86</v>
      </c>
      <c r="C538" s="42" t="s">
        <v>213</v>
      </c>
      <c r="D538" s="42" t="s">
        <v>219</v>
      </c>
      <c r="E538" s="42">
        <v>2037</v>
      </c>
      <c r="F538" s="44">
        <v>152993445.90578103</v>
      </c>
    </row>
    <row r="539" spans="1:6" ht="20.149999999999999" customHeight="1" x14ac:dyDescent="0.45">
      <c r="A539" s="42" t="s">
        <v>36</v>
      </c>
      <c r="B539" s="43" t="s">
        <v>86</v>
      </c>
      <c r="C539" s="42" t="s">
        <v>213</v>
      </c>
      <c r="D539" s="42" t="s">
        <v>219</v>
      </c>
      <c r="E539" s="42">
        <v>2038</v>
      </c>
      <c r="F539" s="44">
        <v>127854238.81264605</v>
      </c>
    </row>
    <row r="540" spans="1:6" ht="20.149999999999999" customHeight="1" x14ac:dyDescent="0.45">
      <c r="A540" s="42" t="s">
        <v>36</v>
      </c>
      <c r="B540" s="43" t="s">
        <v>86</v>
      </c>
      <c r="C540" s="42" t="s">
        <v>213</v>
      </c>
      <c r="D540" s="42" t="s">
        <v>219</v>
      </c>
      <c r="E540" s="42">
        <v>2039</v>
      </c>
      <c r="F540" s="44">
        <v>110781690.42652602</v>
      </c>
    </row>
    <row r="541" spans="1:6" ht="20.149999999999999" customHeight="1" x14ac:dyDescent="0.45">
      <c r="A541" s="42" t="s">
        <v>36</v>
      </c>
      <c r="B541" s="43" t="s">
        <v>86</v>
      </c>
      <c r="C541" s="42" t="s">
        <v>213</v>
      </c>
      <c r="D541" s="42" t="s">
        <v>219</v>
      </c>
      <c r="E541" s="42">
        <v>2040</v>
      </c>
      <c r="F541" s="44">
        <v>118569118.05987601</v>
      </c>
    </row>
    <row r="542" spans="1:6" ht="20.149999999999999" customHeight="1" x14ac:dyDescent="0.45">
      <c r="A542" s="42" t="s">
        <v>36</v>
      </c>
      <c r="B542" s="43" t="s">
        <v>86</v>
      </c>
      <c r="C542" s="42" t="s">
        <v>216</v>
      </c>
      <c r="D542" s="42" t="s">
        <v>219</v>
      </c>
      <c r="E542" s="42">
        <v>2015</v>
      </c>
      <c r="F542" s="44">
        <v>236141.42352700001</v>
      </c>
    </row>
    <row r="543" spans="1:6" ht="20.149999999999999" customHeight="1" x14ac:dyDescent="0.45">
      <c r="A543" s="42" t="s">
        <v>36</v>
      </c>
      <c r="B543" s="43" t="s">
        <v>86</v>
      </c>
      <c r="C543" s="42" t="s">
        <v>216</v>
      </c>
      <c r="D543" s="42" t="s">
        <v>219</v>
      </c>
      <c r="E543" s="42">
        <v>2016</v>
      </c>
      <c r="F543" s="44">
        <v>55530919.907600001</v>
      </c>
    </row>
    <row r="544" spans="1:6" ht="20.149999999999999" customHeight="1" x14ac:dyDescent="0.45">
      <c r="A544" s="42" t="s">
        <v>36</v>
      </c>
      <c r="B544" s="43" t="s">
        <v>86</v>
      </c>
      <c r="C544" s="42" t="s">
        <v>216</v>
      </c>
      <c r="D544" s="42" t="s">
        <v>219</v>
      </c>
      <c r="E544" s="42">
        <v>2017</v>
      </c>
      <c r="F544" s="44">
        <v>206278682.7661227</v>
      </c>
    </row>
    <row r="545" spans="1:6" ht="20.149999999999999" customHeight="1" x14ac:dyDescent="0.45">
      <c r="A545" s="42" t="s">
        <v>36</v>
      </c>
      <c r="B545" s="43" t="s">
        <v>86</v>
      </c>
      <c r="C545" s="42" t="s">
        <v>216</v>
      </c>
      <c r="D545" s="42" t="s">
        <v>219</v>
      </c>
      <c r="E545" s="42">
        <v>2018</v>
      </c>
      <c r="F545" s="44">
        <v>70556345.583800003</v>
      </c>
    </row>
    <row r="546" spans="1:6" ht="20.149999999999999" customHeight="1" x14ac:dyDescent="0.45">
      <c r="A546" s="42" t="s">
        <v>36</v>
      </c>
      <c r="B546" s="43" t="s">
        <v>86</v>
      </c>
      <c r="C546" s="42" t="s">
        <v>217</v>
      </c>
      <c r="D546" s="42" t="s">
        <v>219</v>
      </c>
      <c r="E546" s="42">
        <v>2017</v>
      </c>
      <c r="F546" s="44">
        <v>29590333.717759997</v>
      </c>
    </row>
    <row r="547" spans="1:6" ht="20.149999999999999" customHeight="1" x14ac:dyDescent="0.45">
      <c r="A547" s="42" t="s">
        <v>36</v>
      </c>
      <c r="B547" s="43" t="s">
        <v>86</v>
      </c>
      <c r="C547" s="42" t="s">
        <v>217</v>
      </c>
      <c r="D547" s="42" t="s">
        <v>219</v>
      </c>
      <c r="E547" s="42">
        <v>2018</v>
      </c>
      <c r="F547" s="44">
        <v>234999091.41457412</v>
      </c>
    </row>
    <row r="548" spans="1:6" ht="20.149999999999999" customHeight="1" x14ac:dyDescent="0.45">
      <c r="A548" s="42" t="s">
        <v>36</v>
      </c>
      <c r="B548" s="43" t="s">
        <v>86</v>
      </c>
      <c r="C548" s="42" t="s">
        <v>217</v>
      </c>
      <c r="D548" s="42" t="s">
        <v>219</v>
      </c>
      <c r="E548" s="42">
        <v>2019</v>
      </c>
      <c r="F548" s="44">
        <v>342722881.18505996</v>
      </c>
    </row>
    <row r="549" spans="1:6" ht="20.149999999999999" customHeight="1" x14ac:dyDescent="0.45">
      <c r="A549" s="42" t="s">
        <v>36</v>
      </c>
      <c r="B549" s="43" t="s">
        <v>86</v>
      </c>
      <c r="C549" s="42" t="s">
        <v>217</v>
      </c>
      <c r="D549" s="42" t="s">
        <v>219</v>
      </c>
      <c r="E549" s="42">
        <v>2020</v>
      </c>
      <c r="F549" s="44">
        <v>400255915.18089002</v>
      </c>
    </row>
    <row r="550" spans="1:6" ht="20.149999999999999" customHeight="1" x14ac:dyDescent="0.45">
      <c r="A550" s="42" t="s">
        <v>36</v>
      </c>
      <c r="B550" s="43" t="s">
        <v>86</v>
      </c>
      <c r="C550" s="42" t="s">
        <v>217</v>
      </c>
      <c r="D550" s="42" t="s">
        <v>219</v>
      </c>
      <c r="E550" s="42">
        <v>2021</v>
      </c>
      <c r="F550" s="44">
        <v>169180124.5766401</v>
      </c>
    </row>
    <row r="551" spans="1:6" ht="20.149999999999999" customHeight="1" x14ac:dyDescent="0.45">
      <c r="A551" s="42" t="s">
        <v>36</v>
      </c>
      <c r="B551" s="43" t="s">
        <v>86</v>
      </c>
      <c r="C551" s="42" t="s">
        <v>217</v>
      </c>
      <c r="D551" s="42" t="s">
        <v>219</v>
      </c>
      <c r="E551" s="42">
        <v>2022</v>
      </c>
      <c r="F551" s="44">
        <v>446689141.09985828</v>
      </c>
    </row>
    <row r="552" spans="1:6" ht="20.149999999999999" customHeight="1" x14ac:dyDescent="0.45">
      <c r="A552" s="42" t="s">
        <v>36</v>
      </c>
      <c r="B552" s="43" t="s">
        <v>86</v>
      </c>
      <c r="C552" s="42" t="s">
        <v>217</v>
      </c>
      <c r="D552" s="42" t="s">
        <v>219</v>
      </c>
      <c r="E552" s="42">
        <v>2023</v>
      </c>
      <c r="F552" s="44">
        <v>668496431.96470022</v>
      </c>
    </row>
    <row r="553" spans="1:6" ht="20.149999999999999" customHeight="1" x14ac:dyDescent="0.45">
      <c r="A553" s="42" t="s">
        <v>36</v>
      </c>
      <c r="B553" s="43" t="s">
        <v>86</v>
      </c>
      <c r="C553" s="42" t="s">
        <v>217</v>
      </c>
      <c r="D553" s="42" t="s">
        <v>219</v>
      </c>
      <c r="E553" s="42">
        <v>2024</v>
      </c>
      <c r="F553" s="44">
        <v>603037285.81900001</v>
      </c>
    </row>
    <row r="554" spans="1:6" ht="20.149999999999999" customHeight="1" x14ac:dyDescent="0.45">
      <c r="A554" s="42" t="s">
        <v>36</v>
      </c>
      <c r="B554" s="43" t="s">
        <v>86</v>
      </c>
      <c r="C554" s="42" t="s">
        <v>217</v>
      </c>
      <c r="D554" s="42" t="s">
        <v>219</v>
      </c>
      <c r="E554" s="42">
        <v>2025</v>
      </c>
      <c r="F554" s="44">
        <v>155497849.11059999</v>
      </c>
    </row>
    <row r="555" spans="1:6" ht="20.149999999999999" customHeight="1" x14ac:dyDescent="0.45">
      <c r="A555" s="42" t="s">
        <v>36</v>
      </c>
      <c r="B555" s="43" t="s">
        <v>86</v>
      </c>
      <c r="C555" s="42" t="s">
        <v>217</v>
      </c>
      <c r="D555" s="42" t="s">
        <v>219</v>
      </c>
      <c r="E555" s="42">
        <v>2026</v>
      </c>
      <c r="F555" s="44">
        <v>9819420.5055</v>
      </c>
    </row>
    <row r="556" spans="1:6" ht="20.149999999999999" customHeight="1" x14ac:dyDescent="0.45">
      <c r="A556" s="42" t="s">
        <v>36</v>
      </c>
      <c r="B556" s="43" t="s">
        <v>86</v>
      </c>
      <c r="C556" s="42" t="s">
        <v>217</v>
      </c>
      <c r="D556" s="42" t="s">
        <v>219</v>
      </c>
      <c r="E556" s="42">
        <v>2027</v>
      </c>
      <c r="F556" s="44">
        <v>3000000</v>
      </c>
    </row>
    <row r="557" spans="1:6" ht="20.149999999999999" customHeight="1" x14ac:dyDescent="0.45">
      <c r="A557" s="42" t="s">
        <v>36</v>
      </c>
      <c r="B557" s="43" t="s">
        <v>86</v>
      </c>
      <c r="C557" s="42" t="s">
        <v>217</v>
      </c>
      <c r="D557" s="42" t="s">
        <v>219</v>
      </c>
      <c r="E557" s="42">
        <v>2029</v>
      </c>
      <c r="F557" s="44">
        <v>6000000</v>
      </c>
    </row>
    <row r="558" spans="1:6" ht="20.149999999999999" customHeight="1" x14ac:dyDescent="0.45">
      <c r="A558" s="42" t="s">
        <v>36</v>
      </c>
      <c r="B558" s="43" t="s">
        <v>86</v>
      </c>
      <c r="C558" s="42" t="s">
        <v>217</v>
      </c>
      <c r="D558" s="42" t="s">
        <v>219</v>
      </c>
      <c r="E558" s="42">
        <v>2037</v>
      </c>
      <c r="F558" s="44">
        <v>50000000</v>
      </c>
    </row>
    <row r="559" spans="1:6" ht="20.149999999999999" customHeight="1" x14ac:dyDescent="0.45">
      <c r="A559" s="42" t="s">
        <v>36</v>
      </c>
      <c r="B559" s="43" t="s">
        <v>86</v>
      </c>
      <c r="C559" s="42" t="s">
        <v>218</v>
      </c>
      <c r="D559" s="42" t="s">
        <v>219</v>
      </c>
      <c r="E559" s="42">
        <v>2022</v>
      </c>
      <c r="F559" s="44">
        <v>7870818.2019999996</v>
      </c>
    </row>
    <row r="560" spans="1:6" ht="20.149999999999999" customHeight="1" x14ac:dyDescent="0.45">
      <c r="A560" s="42" t="s">
        <v>36</v>
      </c>
      <c r="B560" s="43" t="s">
        <v>86</v>
      </c>
      <c r="C560" s="42" t="s">
        <v>218</v>
      </c>
      <c r="D560" s="42" t="s">
        <v>219</v>
      </c>
      <c r="E560" s="42">
        <v>2040</v>
      </c>
      <c r="F560" s="44">
        <v>238922807.65849999</v>
      </c>
    </row>
    <row r="561" spans="1:6" ht="20.149999999999999" customHeight="1" x14ac:dyDescent="0.45">
      <c r="A561" s="42" t="s">
        <v>37</v>
      </c>
      <c r="B561" s="43" t="s">
        <v>33</v>
      </c>
      <c r="C561" s="42" t="s">
        <v>213</v>
      </c>
      <c r="D561" s="42" t="s">
        <v>219</v>
      </c>
      <c r="E561" s="42">
        <v>2019</v>
      </c>
      <c r="F561" s="44">
        <v>1443287.6171999997</v>
      </c>
    </row>
    <row r="562" spans="1:6" ht="20.149999999999999" customHeight="1" x14ac:dyDescent="0.45">
      <c r="A562" s="42" t="s">
        <v>37</v>
      </c>
      <c r="B562" s="43" t="s">
        <v>33</v>
      </c>
      <c r="C562" s="42" t="s">
        <v>213</v>
      </c>
      <c r="D562" s="42" t="s">
        <v>219</v>
      </c>
      <c r="E562" s="42">
        <v>2020</v>
      </c>
      <c r="F562" s="44">
        <v>23286016.452004999</v>
      </c>
    </row>
    <row r="563" spans="1:6" ht="20.149999999999999" customHeight="1" x14ac:dyDescent="0.45">
      <c r="A563" s="42" t="s">
        <v>37</v>
      </c>
      <c r="B563" s="43" t="s">
        <v>33</v>
      </c>
      <c r="C563" s="42" t="s">
        <v>213</v>
      </c>
      <c r="D563" s="42" t="s">
        <v>219</v>
      </c>
      <c r="E563" s="42">
        <v>2021</v>
      </c>
      <c r="F563" s="44">
        <v>20143083.915372998</v>
      </c>
    </row>
    <row r="564" spans="1:6" ht="20.149999999999999" customHeight="1" x14ac:dyDescent="0.45">
      <c r="A564" s="42" t="s">
        <v>37</v>
      </c>
      <c r="B564" s="43" t="s">
        <v>33</v>
      </c>
      <c r="C564" s="42" t="s">
        <v>213</v>
      </c>
      <c r="D564" s="42" t="s">
        <v>219</v>
      </c>
      <c r="E564" s="42">
        <v>2022</v>
      </c>
      <c r="F564" s="44">
        <v>13069760.100446468</v>
      </c>
    </row>
    <row r="565" spans="1:6" ht="20.149999999999999" customHeight="1" x14ac:dyDescent="0.45">
      <c r="A565" s="42" t="s">
        <v>37</v>
      </c>
      <c r="B565" s="43" t="s">
        <v>33</v>
      </c>
      <c r="C565" s="42" t="s">
        <v>213</v>
      </c>
      <c r="D565" s="42" t="s">
        <v>219</v>
      </c>
      <c r="E565" s="42">
        <v>2023</v>
      </c>
      <c r="F565" s="44">
        <v>94800293.626974031</v>
      </c>
    </row>
    <row r="566" spans="1:6" ht="20.149999999999999" customHeight="1" x14ac:dyDescent="0.45">
      <c r="A566" s="42" t="s">
        <v>37</v>
      </c>
      <c r="B566" s="43" t="s">
        <v>33</v>
      </c>
      <c r="C566" s="42" t="s">
        <v>213</v>
      </c>
      <c r="D566" s="42" t="s">
        <v>219</v>
      </c>
      <c r="E566" s="42">
        <v>2024</v>
      </c>
      <c r="F566" s="44">
        <v>88433067.035318941</v>
      </c>
    </row>
    <row r="567" spans="1:6" ht="20.149999999999999" customHeight="1" x14ac:dyDescent="0.45">
      <c r="A567" s="42" t="s">
        <v>37</v>
      </c>
      <c r="B567" s="43" t="s">
        <v>33</v>
      </c>
      <c r="C567" s="42" t="s">
        <v>213</v>
      </c>
      <c r="D567" s="42" t="s">
        <v>219</v>
      </c>
      <c r="E567" s="42">
        <v>2025</v>
      </c>
      <c r="F567" s="44">
        <v>71031151.404664993</v>
      </c>
    </row>
    <row r="568" spans="1:6" ht="20.149999999999999" customHeight="1" x14ac:dyDescent="0.45">
      <c r="A568" s="42" t="s">
        <v>37</v>
      </c>
      <c r="B568" s="43" t="s">
        <v>33</v>
      </c>
      <c r="C568" s="42" t="s">
        <v>213</v>
      </c>
      <c r="D568" s="42" t="s">
        <v>219</v>
      </c>
      <c r="E568" s="42">
        <v>2026</v>
      </c>
      <c r="F568" s="44">
        <v>74287513.434044972</v>
      </c>
    </row>
    <row r="569" spans="1:6" ht="20.149999999999999" customHeight="1" x14ac:dyDescent="0.45">
      <c r="A569" s="42" t="s">
        <v>37</v>
      </c>
      <c r="B569" s="43" t="s">
        <v>33</v>
      </c>
      <c r="C569" s="42" t="s">
        <v>213</v>
      </c>
      <c r="D569" s="42" t="s">
        <v>219</v>
      </c>
      <c r="E569" s="42">
        <v>2027</v>
      </c>
      <c r="F569" s="44">
        <v>67062167.476264015</v>
      </c>
    </row>
    <row r="570" spans="1:6" ht="20.149999999999999" customHeight="1" x14ac:dyDescent="0.45">
      <c r="A570" s="42" t="s">
        <v>37</v>
      </c>
      <c r="B570" s="43" t="s">
        <v>33</v>
      </c>
      <c r="C570" s="42" t="s">
        <v>213</v>
      </c>
      <c r="D570" s="42" t="s">
        <v>219</v>
      </c>
      <c r="E570" s="42">
        <v>2028</v>
      </c>
      <c r="F570" s="44">
        <v>70178918.259141997</v>
      </c>
    </row>
    <row r="571" spans="1:6" ht="20.149999999999999" customHeight="1" x14ac:dyDescent="0.45">
      <c r="A571" s="42" t="s">
        <v>37</v>
      </c>
      <c r="B571" s="43" t="s">
        <v>33</v>
      </c>
      <c r="C571" s="42" t="s">
        <v>213</v>
      </c>
      <c r="D571" s="42" t="s">
        <v>219</v>
      </c>
      <c r="E571" s="42">
        <v>2029</v>
      </c>
      <c r="F571" s="44">
        <v>62219446.784798004</v>
      </c>
    </row>
    <row r="572" spans="1:6" ht="20.149999999999999" customHeight="1" x14ac:dyDescent="0.45">
      <c r="A572" s="42" t="s">
        <v>37</v>
      </c>
      <c r="B572" s="43" t="s">
        <v>33</v>
      </c>
      <c r="C572" s="42" t="s">
        <v>213</v>
      </c>
      <c r="D572" s="42" t="s">
        <v>219</v>
      </c>
      <c r="E572" s="42">
        <v>2030</v>
      </c>
      <c r="F572" s="44">
        <v>65007553.141511992</v>
      </c>
    </row>
    <row r="573" spans="1:6" ht="20.149999999999999" customHeight="1" x14ac:dyDescent="0.45">
      <c r="A573" s="42" t="s">
        <v>37</v>
      </c>
      <c r="B573" s="43" t="s">
        <v>33</v>
      </c>
      <c r="C573" s="42" t="s">
        <v>213</v>
      </c>
      <c r="D573" s="42" t="s">
        <v>219</v>
      </c>
      <c r="E573" s="42">
        <v>2031</v>
      </c>
      <c r="F573" s="44">
        <v>58644145.217062995</v>
      </c>
    </row>
    <row r="574" spans="1:6" ht="20.149999999999999" customHeight="1" x14ac:dyDescent="0.45">
      <c r="A574" s="42" t="s">
        <v>37</v>
      </c>
      <c r="B574" s="43" t="s">
        <v>33</v>
      </c>
      <c r="C574" s="42" t="s">
        <v>213</v>
      </c>
      <c r="D574" s="42" t="s">
        <v>219</v>
      </c>
      <c r="E574" s="42">
        <v>2032</v>
      </c>
      <c r="F574" s="44">
        <v>63219312.909168012</v>
      </c>
    </row>
    <row r="575" spans="1:6" ht="20.149999999999999" customHeight="1" x14ac:dyDescent="0.45">
      <c r="A575" s="42" t="s">
        <v>37</v>
      </c>
      <c r="B575" s="43" t="s">
        <v>33</v>
      </c>
      <c r="C575" s="42" t="s">
        <v>213</v>
      </c>
      <c r="D575" s="42" t="s">
        <v>219</v>
      </c>
      <c r="E575" s="42">
        <v>2033</v>
      </c>
      <c r="F575" s="44">
        <v>62003752.553188987</v>
      </c>
    </row>
    <row r="576" spans="1:6" ht="20.149999999999999" customHeight="1" x14ac:dyDescent="0.45">
      <c r="A576" s="42" t="s">
        <v>37</v>
      </c>
      <c r="B576" s="43" t="s">
        <v>33</v>
      </c>
      <c r="C576" s="42" t="s">
        <v>213</v>
      </c>
      <c r="D576" s="42" t="s">
        <v>219</v>
      </c>
      <c r="E576" s="42">
        <v>2034</v>
      </c>
      <c r="F576" s="44">
        <v>66963763.716920979</v>
      </c>
    </row>
    <row r="577" spans="1:6" ht="20.149999999999999" customHeight="1" x14ac:dyDescent="0.45">
      <c r="A577" s="42" t="s">
        <v>37</v>
      </c>
      <c r="B577" s="43" t="s">
        <v>33</v>
      </c>
      <c r="C577" s="42" t="s">
        <v>213</v>
      </c>
      <c r="D577" s="42" t="s">
        <v>219</v>
      </c>
      <c r="E577" s="42">
        <v>2035</v>
      </c>
      <c r="F577" s="44">
        <v>60010705.09719158</v>
      </c>
    </row>
    <row r="578" spans="1:6" ht="20.149999999999999" customHeight="1" x14ac:dyDescent="0.45">
      <c r="A578" s="42" t="s">
        <v>37</v>
      </c>
      <c r="B578" s="43" t="s">
        <v>33</v>
      </c>
      <c r="C578" s="42" t="s">
        <v>213</v>
      </c>
      <c r="D578" s="42" t="s">
        <v>219</v>
      </c>
      <c r="E578" s="42">
        <v>2036</v>
      </c>
      <c r="F578" s="44">
        <v>54325080.825450584</v>
      </c>
    </row>
    <row r="579" spans="1:6" ht="20.149999999999999" customHeight="1" x14ac:dyDescent="0.45">
      <c r="A579" s="42" t="s">
        <v>37</v>
      </c>
      <c r="B579" s="43" t="s">
        <v>33</v>
      </c>
      <c r="C579" s="42" t="s">
        <v>213</v>
      </c>
      <c r="D579" s="42" t="s">
        <v>219</v>
      </c>
      <c r="E579" s="42">
        <v>2037</v>
      </c>
      <c r="F579" s="44">
        <v>53877074.817706794</v>
      </c>
    </row>
    <row r="580" spans="1:6" ht="20.149999999999999" customHeight="1" x14ac:dyDescent="0.45">
      <c r="A580" s="42" t="s">
        <v>37</v>
      </c>
      <c r="B580" s="43" t="s">
        <v>33</v>
      </c>
      <c r="C580" s="42" t="s">
        <v>213</v>
      </c>
      <c r="D580" s="42" t="s">
        <v>219</v>
      </c>
      <c r="E580" s="42">
        <v>2038</v>
      </c>
      <c r="F580" s="44">
        <v>58063476.684935883</v>
      </c>
    </row>
    <row r="581" spans="1:6" ht="20.149999999999999" customHeight="1" x14ac:dyDescent="0.45">
      <c r="A581" s="42" t="s">
        <v>37</v>
      </c>
      <c r="B581" s="43" t="s">
        <v>33</v>
      </c>
      <c r="C581" s="42" t="s">
        <v>213</v>
      </c>
      <c r="D581" s="42" t="s">
        <v>219</v>
      </c>
      <c r="E581" s="42">
        <v>2039</v>
      </c>
      <c r="F581" s="44">
        <v>52868908.417128488</v>
      </c>
    </row>
    <row r="582" spans="1:6" ht="20.149999999999999" customHeight="1" x14ac:dyDescent="0.45">
      <c r="A582" s="42" t="s">
        <v>37</v>
      </c>
      <c r="B582" s="43" t="s">
        <v>33</v>
      </c>
      <c r="C582" s="42" t="s">
        <v>213</v>
      </c>
      <c r="D582" s="42" t="s">
        <v>219</v>
      </c>
      <c r="E582" s="42">
        <v>2040</v>
      </c>
      <c r="F582" s="44">
        <v>52644781.421626665</v>
      </c>
    </row>
    <row r="583" spans="1:6" ht="20.149999999999999" customHeight="1" x14ac:dyDescent="0.45">
      <c r="A583" s="42" t="s">
        <v>37</v>
      </c>
      <c r="B583" s="43" t="s">
        <v>33</v>
      </c>
      <c r="C583" s="42" t="s">
        <v>216</v>
      </c>
      <c r="D583" s="42" t="s">
        <v>219</v>
      </c>
      <c r="E583" s="42">
        <v>2016</v>
      </c>
      <c r="F583" s="44">
        <v>25403870.609409727</v>
      </c>
    </row>
    <row r="584" spans="1:6" ht="20.149999999999999" customHeight="1" x14ac:dyDescent="0.45">
      <c r="A584" s="42" t="s">
        <v>37</v>
      </c>
      <c r="B584" s="43" t="s">
        <v>33</v>
      </c>
      <c r="C584" s="42" t="s">
        <v>216</v>
      </c>
      <c r="D584" s="42" t="s">
        <v>219</v>
      </c>
      <c r="E584" s="42">
        <v>2017</v>
      </c>
      <c r="F584" s="44">
        <v>150088144.18611607</v>
      </c>
    </row>
    <row r="585" spans="1:6" ht="20.149999999999999" customHeight="1" x14ac:dyDescent="0.45">
      <c r="A585" s="42" t="s">
        <v>37</v>
      </c>
      <c r="B585" s="43" t="s">
        <v>33</v>
      </c>
      <c r="C585" s="42" t="s">
        <v>217</v>
      </c>
      <c r="D585" s="42" t="s">
        <v>219</v>
      </c>
      <c r="E585" s="42">
        <v>2018</v>
      </c>
      <c r="F585" s="44">
        <v>128359685.35689999</v>
      </c>
    </row>
    <row r="586" spans="1:6" ht="20.149999999999999" customHeight="1" x14ac:dyDescent="0.45">
      <c r="A586" s="42" t="s">
        <v>37</v>
      </c>
      <c r="B586" s="43" t="s">
        <v>33</v>
      </c>
      <c r="C586" s="42" t="s">
        <v>217</v>
      </c>
      <c r="D586" s="42" t="s">
        <v>219</v>
      </c>
      <c r="E586" s="42">
        <v>2019</v>
      </c>
      <c r="F586" s="44">
        <v>233830968.55780002</v>
      </c>
    </row>
    <row r="587" spans="1:6" ht="20.149999999999999" customHeight="1" x14ac:dyDescent="0.45">
      <c r="A587" s="42" t="s">
        <v>37</v>
      </c>
      <c r="B587" s="43" t="s">
        <v>33</v>
      </c>
      <c r="C587" s="42" t="s">
        <v>217</v>
      </c>
      <c r="D587" s="42" t="s">
        <v>219</v>
      </c>
      <c r="E587" s="42">
        <v>2020</v>
      </c>
      <c r="F587" s="44">
        <v>458943215.90621001</v>
      </c>
    </row>
    <row r="588" spans="1:6" ht="20.149999999999999" customHeight="1" x14ac:dyDescent="0.45">
      <c r="A588" s="42" t="s">
        <v>37</v>
      </c>
      <c r="B588" s="43" t="s">
        <v>33</v>
      </c>
      <c r="C588" s="42" t="s">
        <v>217</v>
      </c>
      <c r="D588" s="42" t="s">
        <v>219</v>
      </c>
      <c r="E588" s="42">
        <v>2021</v>
      </c>
      <c r="F588" s="44">
        <v>274068525.02715039</v>
      </c>
    </row>
    <row r="589" spans="1:6" ht="20.149999999999999" customHeight="1" x14ac:dyDescent="0.45">
      <c r="A589" s="42" t="s">
        <v>37</v>
      </c>
      <c r="B589" s="43" t="s">
        <v>33</v>
      </c>
      <c r="C589" s="42" t="s">
        <v>217</v>
      </c>
      <c r="D589" s="42" t="s">
        <v>219</v>
      </c>
      <c r="E589" s="42">
        <v>2022</v>
      </c>
      <c r="F589" s="44">
        <v>34573093.824115492</v>
      </c>
    </row>
    <row r="590" spans="1:6" ht="20.149999999999999" customHeight="1" x14ac:dyDescent="0.45">
      <c r="A590" s="42" t="s">
        <v>37</v>
      </c>
      <c r="B590" s="43" t="s">
        <v>33</v>
      </c>
      <c r="C590" s="42" t="s">
        <v>217</v>
      </c>
      <c r="D590" s="42" t="s">
        <v>219</v>
      </c>
      <c r="E590" s="42">
        <v>2023</v>
      </c>
      <c r="F590" s="44">
        <v>95916884.81681399</v>
      </c>
    </row>
    <row r="591" spans="1:6" ht="20.149999999999999" customHeight="1" x14ac:dyDescent="0.45">
      <c r="A591" s="42" t="s">
        <v>37</v>
      </c>
      <c r="B591" s="43" t="s">
        <v>33</v>
      </c>
      <c r="C591" s="42" t="s">
        <v>218</v>
      </c>
      <c r="D591" s="42" t="s">
        <v>219</v>
      </c>
      <c r="E591" s="42">
        <v>2020</v>
      </c>
      <c r="F591" s="44">
        <v>1528480.4781000002</v>
      </c>
    </row>
    <row r="592" spans="1:6" ht="20.149999999999999" customHeight="1" x14ac:dyDescent="0.45">
      <c r="A592" s="42" t="s">
        <v>37</v>
      </c>
      <c r="B592" s="43" t="s">
        <v>33</v>
      </c>
      <c r="C592" s="42" t="s">
        <v>218</v>
      </c>
      <c r="D592" s="42" t="s">
        <v>219</v>
      </c>
      <c r="E592" s="42">
        <v>2040</v>
      </c>
      <c r="F592" s="44">
        <v>91342809.739999995</v>
      </c>
    </row>
    <row r="593" spans="1:6" ht="20.149999999999999" customHeight="1" x14ac:dyDescent="0.45">
      <c r="A593" s="42" t="s">
        <v>38</v>
      </c>
      <c r="B593" s="43" t="s">
        <v>39</v>
      </c>
      <c r="C593" s="42" t="s">
        <v>213</v>
      </c>
      <c r="D593" s="42" t="s">
        <v>220</v>
      </c>
      <c r="E593" s="42">
        <v>2020</v>
      </c>
      <c r="F593" s="44">
        <v>91057738</v>
      </c>
    </row>
    <row r="594" spans="1:6" ht="20.149999999999999" customHeight="1" x14ac:dyDescent="0.45">
      <c r="A594" s="42" t="s">
        <v>38</v>
      </c>
      <c r="B594" s="43" t="s">
        <v>39</v>
      </c>
      <c r="C594" s="42" t="s">
        <v>213</v>
      </c>
      <c r="D594" s="42" t="s">
        <v>220</v>
      </c>
      <c r="E594" s="42">
        <v>2021</v>
      </c>
      <c r="F594" s="44">
        <v>59793115.959000014</v>
      </c>
    </row>
    <row r="595" spans="1:6" ht="20.149999999999999" customHeight="1" x14ac:dyDescent="0.45">
      <c r="A595" s="42" t="s">
        <v>38</v>
      </c>
      <c r="B595" s="43" t="s">
        <v>39</v>
      </c>
      <c r="C595" s="42" t="s">
        <v>213</v>
      </c>
      <c r="D595" s="42" t="s">
        <v>220</v>
      </c>
      <c r="E595" s="42">
        <v>2022</v>
      </c>
      <c r="F595" s="44">
        <v>181388529.41999996</v>
      </c>
    </row>
    <row r="596" spans="1:6" ht="20.149999999999999" customHeight="1" x14ac:dyDescent="0.45">
      <c r="A596" s="42" t="s">
        <v>38</v>
      </c>
      <c r="B596" s="43" t="s">
        <v>39</v>
      </c>
      <c r="C596" s="42" t="s">
        <v>213</v>
      </c>
      <c r="D596" s="42" t="s">
        <v>220</v>
      </c>
      <c r="E596" s="42">
        <v>2023</v>
      </c>
      <c r="F596" s="44">
        <v>269175095.91699988</v>
      </c>
    </row>
    <row r="597" spans="1:6" ht="20.149999999999999" customHeight="1" x14ac:dyDescent="0.45">
      <c r="A597" s="42" t="s">
        <v>38</v>
      </c>
      <c r="B597" s="43" t="s">
        <v>39</v>
      </c>
      <c r="C597" s="42" t="s">
        <v>213</v>
      </c>
      <c r="D597" s="42" t="s">
        <v>220</v>
      </c>
      <c r="E597" s="42">
        <v>2024</v>
      </c>
      <c r="F597" s="44">
        <v>253395086.94000003</v>
      </c>
    </row>
    <row r="598" spans="1:6" ht="20.149999999999999" customHeight="1" x14ac:dyDescent="0.45">
      <c r="A598" s="42" t="s">
        <v>38</v>
      </c>
      <c r="B598" s="43" t="s">
        <v>39</v>
      </c>
      <c r="C598" s="42" t="s">
        <v>213</v>
      </c>
      <c r="D598" s="42" t="s">
        <v>220</v>
      </c>
      <c r="E598" s="42">
        <v>2025</v>
      </c>
      <c r="F598" s="44">
        <v>237299247.62000003</v>
      </c>
    </row>
    <row r="599" spans="1:6" ht="20.149999999999999" customHeight="1" x14ac:dyDescent="0.45">
      <c r="A599" s="42" t="s">
        <v>38</v>
      </c>
      <c r="B599" s="43" t="s">
        <v>39</v>
      </c>
      <c r="C599" s="42" t="s">
        <v>213</v>
      </c>
      <c r="D599" s="42" t="s">
        <v>220</v>
      </c>
      <c r="E599" s="42">
        <v>2026</v>
      </c>
      <c r="F599" s="44">
        <v>272872955.236</v>
      </c>
    </row>
    <row r="600" spans="1:6" ht="20.149999999999999" customHeight="1" x14ac:dyDescent="0.45">
      <c r="A600" s="42" t="s">
        <v>38</v>
      </c>
      <c r="B600" s="43" t="s">
        <v>39</v>
      </c>
      <c r="C600" s="42" t="s">
        <v>213</v>
      </c>
      <c r="D600" s="42" t="s">
        <v>220</v>
      </c>
      <c r="E600" s="42">
        <v>2027</v>
      </c>
      <c r="F600" s="44">
        <v>336982146.23000002</v>
      </c>
    </row>
    <row r="601" spans="1:6" ht="20.149999999999999" customHeight="1" x14ac:dyDescent="0.45">
      <c r="A601" s="42" t="s">
        <v>38</v>
      </c>
      <c r="B601" s="43" t="s">
        <v>39</v>
      </c>
      <c r="C601" s="42" t="s">
        <v>213</v>
      </c>
      <c r="D601" s="42" t="s">
        <v>220</v>
      </c>
      <c r="E601" s="42">
        <v>2028</v>
      </c>
      <c r="F601" s="44">
        <v>266034727.44200009</v>
      </c>
    </row>
    <row r="602" spans="1:6" ht="20.149999999999999" customHeight="1" x14ac:dyDescent="0.45">
      <c r="A602" s="42" t="s">
        <v>38</v>
      </c>
      <c r="B602" s="43" t="s">
        <v>39</v>
      </c>
      <c r="C602" s="42" t="s">
        <v>213</v>
      </c>
      <c r="D602" s="42" t="s">
        <v>220</v>
      </c>
      <c r="E602" s="42">
        <v>2029</v>
      </c>
      <c r="F602" s="44">
        <v>234236948.32000005</v>
      </c>
    </row>
    <row r="603" spans="1:6" ht="20.149999999999999" customHeight="1" x14ac:dyDescent="0.45">
      <c r="A603" s="42" t="s">
        <v>38</v>
      </c>
      <c r="B603" s="43" t="s">
        <v>39</v>
      </c>
      <c r="C603" s="42" t="s">
        <v>213</v>
      </c>
      <c r="D603" s="42" t="s">
        <v>220</v>
      </c>
      <c r="E603" s="42">
        <v>2030</v>
      </c>
      <c r="F603" s="44">
        <v>191852700.64000005</v>
      </c>
    </row>
    <row r="604" spans="1:6" ht="20.149999999999999" customHeight="1" x14ac:dyDescent="0.45">
      <c r="A604" s="42" t="s">
        <v>38</v>
      </c>
      <c r="B604" s="43" t="s">
        <v>39</v>
      </c>
      <c r="C604" s="42" t="s">
        <v>213</v>
      </c>
      <c r="D604" s="42" t="s">
        <v>220</v>
      </c>
      <c r="E604" s="42">
        <v>2031</v>
      </c>
      <c r="F604" s="44">
        <v>182949254.47999999</v>
      </c>
    </row>
    <row r="605" spans="1:6" ht="20.149999999999999" customHeight="1" x14ac:dyDescent="0.45">
      <c r="A605" s="42" t="s">
        <v>38</v>
      </c>
      <c r="B605" s="43" t="s">
        <v>39</v>
      </c>
      <c r="C605" s="42" t="s">
        <v>213</v>
      </c>
      <c r="D605" s="42" t="s">
        <v>220</v>
      </c>
      <c r="E605" s="42">
        <v>2032</v>
      </c>
      <c r="F605" s="44">
        <v>174288958.17999998</v>
      </c>
    </row>
    <row r="606" spans="1:6" ht="20.149999999999999" customHeight="1" x14ac:dyDescent="0.45">
      <c r="A606" s="42" t="s">
        <v>38</v>
      </c>
      <c r="B606" s="43" t="s">
        <v>39</v>
      </c>
      <c r="C606" s="42" t="s">
        <v>213</v>
      </c>
      <c r="D606" s="42" t="s">
        <v>220</v>
      </c>
      <c r="E606" s="42">
        <v>2033</v>
      </c>
      <c r="F606" s="44">
        <v>168420475.93599996</v>
      </c>
    </row>
    <row r="607" spans="1:6" ht="20.149999999999999" customHeight="1" x14ac:dyDescent="0.45">
      <c r="A607" s="42" t="s">
        <v>38</v>
      </c>
      <c r="B607" s="43" t="s">
        <v>39</v>
      </c>
      <c r="C607" s="42" t="s">
        <v>213</v>
      </c>
      <c r="D607" s="42" t="s">
        <v>220</v>
      </c>
      <c r="E607" s="42">
        <v>2034</v>
      </c>
      <c r="F607" s="44">
        <v>165264057.77700001</v>
      </c>
    </row>
    <row r="608" spans="1:6" ht="20.149999999999999" customHeight="1" x14ac:dyDescent="0.45">
      <c r="A608" s="42" t="s">
        <v>38</v>
      </c>
      <c r="B608" s="43" t="s">
        <v>39</v>
      </c>
      <c r="C608" s="42" t="s">
        <v>213</v>
      </c>
      <c r="D608" s="42" t="s">
        <v>220</v>
      </c>
      <c r="E608" s="42">
        <v>2035</v>
      </c>
      <c r="F608" s="44">
        <v>161434646.92000002</v>
      </c>
    </row>
    <row r="609" spans="1:6" ht="20.149999999999999" customHeight="1" x14ac:dyDescent="0.45">
      <c r="A609" s="42" t="s">
        <v>38</v>
      </c>
      <c r="B609" s="43" t="s">
        <v>39</v>
      </c>
      <c r="C609" s="42" t="s">
        <v>213</v>
      </c>
      <c r="D609" s="42" t="s">
        <v>220</v>
      </c>
      <c r="E609" s="42">
        <v>2036</v>
      </c>
      <c r="F609" s="44">
        <v>157606063.19000003</v>
      </c>
    </row>
    <row r="610" spans="1:6" ht="20.149999999999999" customHeight="1" x14ac:dyDescent="0.45">
      <c r="A610" s="42" t="s">
        <v>38</v>
      </c>
      <c r="B610" s="43" t="s">
        <v>39</v>
      </c>
      <c r="C610" s="42" t="s">
        <v>213</v>
      </c>
      <c r="D610" s="42" t="s">
        <v>220</v>
      </c>
      <c r="E610" s="42">
        <v>2037</v>
      </c>
      <c r="F610" s="44">
        <v>154233010.08040002</v>
      </c>
    </row>
    <row r="611" spans="1:6" ht="20.149999999999999" customHeight="1" x14ac:dyDescent="0.45">
      <c r="A611" s="42" t="s">
        <v>38</v>
      </c>
      <c r="B611" s="43" t="s">
        <v>39</v>
      </c>
      <c r="C611" s="42" t="s">
        <v>213</v>
      </c>
      <c r="D611" s="42" t="s">
        <v>220</v>
      </c>
      <c r="E611" s="42">
        <v>2038</v>
      </c>
      <c r="F611" s="44">
        <v>146812519.324</v>
      </c>
    </row>
    <row r="612" spans="1:6" ht="20.149999999999999" customHeight="1" x14ac:dyDescent="0.45">
      <c r="A612" s="42" t="s">
        <v>38</v>
      </c>
      <c r="B612" s="43" t="s">
        <v>39</v>
      </c>
      <c r="C612" s="42" t="s">
        <v>213</v>
      </c>
      <c r="D612" s="42" t="s">
        <v>220</v>
      </c>
      <c r="E612" s="42">
        <v>2039</v>
      </c>
      <c r="F612" s="44">
        <v>141903860.141</v>
      </c>
    </row>
    <row r="613" spans="1:6" ht="20.149999999999999" customHeight="1" x14ac:dyDescent="0.45">
      <c r="A613" s="42" t="s">
        <v>38</v>
      </c>
      <c r="B613" s="43" t="s">
        <v>39</v>
      </c>
      <c r="C613" s="42" t="s">
        <v>213</v>
      </c>
      <c r="D613" s="42" t="s">
        <v>220</v>
      </c>
      <c r="E613" s="42">
        <v>2040</v>
      </c>
      <c r="F613" s="44">
        <v>135125817.14999998</v>
      </c>
    </row>
    <row r="614" spans="1:6" ht="20.149999999999999" customHeight="1" x14ac:dyDescent="0.45">
      <c r="A614" s="42" t="s">
        <v>38</v>
      </c>
      <c r="B614" s="43" t="s">
        <v>39</v>
      </c>
      <c r="C614" s="42" t="s">
        <v>213</v>
      </c>
      <c r="D614" s="42" t="s">
        <v>220</v>
      </c>
      <c r="E614" s="42">
        <v>2041</v>
      </c>
      <c r="F614" s="44">
        <v>9701567.8101000004</v>
      </c>
    </row>
    <row r="615" spans="1:6" ht="20.149999999999999" customHeight="1" x14ac:dyDescent="0.45">
      <c r="A615" s="42" t="s">
        <v>38</v>
      </c>
      <c r="B615" s="43" t="s">
        <v>39</v>
      </c>
      <c r="C615" s="42" t="s">
        <v>216</v>
      </c>
      <c r="D615" s="42" t="s">
        <v>220</v>
      </c>
      <c r="E615" s="42">
        <v>2016</v>
      </c>
      <c r="F615" s="44">
        <v>27974149.557581238</v>
      </c>
    </row>
    <row r="616" spans="1:6" ht="20.149999999999999" customHeight="1" x14ac:dyDescent="0.45">
      <c r="A616" s="42" t="s">
        <v>38</v>
      </c>
      <c r="B616" s="43" t="s">
        <v>39</v>
      </c>
      <c r="C616" s="42" t="s">
        <v>216</v>
      </c>
      <c r="D616" s="42" t="s">
        <v>220</v>
      </c>
      <c r="E616" s="42">
        <v>2017</v>
      </c>
      <c r="F616" s="44">
        <v>147529046.4400171</v>
      </c>
    </row>
    <row r="617" spans="1:6" ht="20.149999999999999" customHeight="1" x14ac:dyDescent="0.45">
      <c r="A617" s="42" t="s">
        <v>38</v>
      </c>
      <c r="B617" s="43" t="s">
        <v>39</v>
      </c>
      <c r="C617" s="42" t="s">
        <v>217</v>
      </c>
      <c r="D617" s="42" t="s">
        <v>220</v>
      </c>
      <c r="E617" s="42">
        <v>2018</v>
      </c>
      <c r="F617" s="44">
        <v>36213062.849999994</v>
      </c>
    </row>
    <row r="618" spans="1:6" ht="20.149999999999999" customHeight="1" x14ac:dyDescent="0.45">
      <c r="A618" s="42" t="s">
        <v>38</v>
      </c>
      <c r="B618" s="43" t="s">
        <v>39</v>
      </c>
      <c r="C618" s="42" t="s">
        <v>217</v>
      </c>
      <c r="D618" s="42" t="s">
        <v>220</v>
      </c>
      <c r="E618" s="42">
        <v>2019</v>
      </c>
      <c r="F618" s="44">
        <v>413110000.42343003</v>
      </c>
    </row>
    <row r="619" spans="1:6" ht="20.149999999999999" customHeight="1" x14ac:dyDescent="0.45">
      <c r="A619" s="42" t="s">
        <v>38</v>
      </c>
      <c r="B619" s="43" t="s">
        <v>39</v>
      </c>
      <c r="C619" s="42" t="s">
        <v>217</v>
      </c>
      <c r="D619" s="42" t="s">
        <v>220</v>
      </c>
      <c r="E619" s="42">
        <v>2020</v>
      </c>
      <c r="F619" s="44">
        <v>237376938.82714003</v>
      </c>
    </row>
    <row r="620" spans="1:6" ht="20.149999999999999" customHeight="1" x14ac:dyDescent="0.45">
      <c r="A620" s="42" t="s">
        <v>38</v>
      </c>
      <c r="B620" s="43" t="s">
        <v>39</v>
      </c>
      <c r="C620" s="42" t="s">
        <v>217</v>
      </c>
      <c r="D620" s="42" t="s">
        <v>220</v>
      </c>
      <c r="E620" s="42">
        <v>2021</v>
      </c>
      <c r="F620" s="44">
        <v>483791482.72395498</v>
      </c>
    </row>
    <row r="621" spans="1:6" ht="20.149999999999999" customHeight="1" x14ac:dyDescent="0.45">
      <c r="A621" s="42" t="s">
        <v>38</v>
      </c>
      <c r="B621" s="43" t="s">
        <v>39</v>
      </c>
      <c r="C621" s="42" t="s">
        <v>217</v>
      </c>
      <c r="D621" s="42" t="s">
        <v>220</v>
      </c>
      <c r="E621" s="42">
        <v>2022</v>
      </c>
      <c r="F621" s="44">
        <v>423654087.63500005</v>
      </c>
    </row>
    <row r="622" spans="1:6" ht="20.149999999999999" customHeight="1" x14ac:dyDescent="0.45">
      <c r="A622" s="42" t="s">
        <v>38</v>
      </c>
      <c r="B622" s="43" t="s">
        <v>39</v>
      </c>
      <c r="C622" s="42" t="s">
        <v>217</v>
      </c>
      <c r="D622" s="42" t="s">
        <v>220</v>
      </c>
      <c r="E622" s="42">
        <v>2023</v>
      </c>
      <c r="F622" s="44">
        <v>363263911.91520017</v>
      </c>
    </row>
    <row r="623" spans="1:6" ht="20.149999999999999" customHeight="1" x14ac:dyDescent="0.45">
      <c r="A623" s="42" t="s">
        <v>38</v>
      </c>
      <c r="B623" s="43" t="s">
        <v>39</v>
      </c>
      <c r="C623" s="42" t="s">
        <v>217</v>
      </c>
      <c r="D623" s="42" t="s">
        <v>220</v>
      </c>
      <c r="E623" s="42">
        <v>2024</v>
      </c>
      <c r="F623" s="44">
        <v>404915254.18049991</v>
      </c>
    </row>
    <row r="624" spans="1:6" ht="20.149999999999999" customHeight="1" x14ac:dyDescent="0.45">
      <c r="A624" s="42" t="s">
        <v>38</v>
      </c>
      <c r="B624" s="43" t="s">
        <v>39</v>
      </c>
      <c r="C624" s="42" t="s">
        <v>217</v>
      </c>
      <c r="D624" s="42" t="s">
        <v>220</v>
      </c>
      <c r="E624" s="42">
        <v>2025</v>
      </c>
      <c r="F624" s="44">
        <v>1011386249.0710001</v>
      </c>
    </row>
    <row r="625" spans="1:6" ht="20.149999999999999" customHeight="1" x14ac:dyDescent="0.45">
      <c r="A625" s="42" t="s">
        <v>38</v>
      </c>
      <c r="B625" s="43" t="s">
        <v>39</v>
      </c>
      <c r="C625" s="42" t="s">
        <v>217</v>
      </c>
      <c r="D625" s="42" t="s">
        <v>220</v>
      </c>
      <c r="E625" s="42">
        <v>2026</v>
      </c>
      <c r="F625" s="44">
        <v>858973503.31400001</v>
      </c>
    </row>
    <row r="626" spans="1:6" ht="20.149999999999999" customHeight="1" x14ac:dyDescent="0.45">
      <c r="A626" s="42" t="s">
        <v>38</v>
      </c>
      <c r="B626" s="43" t="s">
        <v>39</v>
      </c>
      <c r="C626" s="42" t="s">
        <v>217</v>
      </c>
      <c r="D626" s="42" t="s">
        <v>220</v>
      </c>
      <c r="E626" s="42">
        <v>2027</v>
      </c>
      <c r="F626" s="44">
        <v>326228874.19999999</v>
      </c>
    </row>
    <row r="627" spans="1:6" ht="20.149999999999999" customHeight="1" x14ac:dyDescent="0.45">
      <c r="A627" s="42" t="s">
        <v>38</v>
      </c>
      <c r="B627" s="43" t="s">
        <v>39</v>
      </c>
      <c r="C627" s="42" t="s">
        <v>217</v>
      </c>
      <c r="D627" s="42" t="s">
        <v>220</v>
      </c>
      <c r="E627" s="42">
        <v>2028</v>
      </c>
      <c r="F627" s="44">
        <v>101461814.78</v>
      </c>
    </row>
    <row r="628" spans="1:6" ht="20.149999999999999" customHeight="1" x14ac:dyDescent="0.45">
      <c r="A628" s="42" t="s">
        <v>38</v>
      </c>
      <c r="B628" s="43" t="s">
        <v>39</v>
      </c>
      <c r="C628" s="42" t="s">
        <v>217</v>
      </c>
      <c r="D628" s="42" t="s">
        <v>220</v>
      </c>
      <c r="E628" s="42">
        <v>2029</v>
      </c>
      <c r="F628" s="44">
        <v>5602000</v>
      </c>
    </row>
    <row r="629" spans="1:6" ht="20.149999999999999" customHeight="1" x14ac:dyDescent="0.45">
      <c r="A629" s="42" t="s">
        <v>38</v>
      </c>
      <c r="B629" s="43" t="s">
        <v>39</v>
      </c>
      <c r="C629" s="42" t="s">
        <v>217</v>
      </c>
      <c r="D629" s="42" t="s">
        <v>220</v>
      </c>
      <c r="E629" s="42">
        <v>2030</v>
      </c>
      <c r="F629" s="44">
        <v>950000</v>
      </c>
    </row>
    <row r="630" spans="1:6" ht="20.149999999999999" customHeight="1" x14ac:dyDescent="0.45">
      <c r="A630" s="42" t="s">
        <v>38</v>
      </c>
      <c r="B630" s="43" t="s">
        <v>39</v>
      </c>
      <c r="C630" s="42" t="s">
        <v>217</v>
      </c>
      <c r="D630" s="42" t="s">
        <v>220</v>
      </c>
      <c r="E630" s="42">
        <v>2031</v>
      </c>
      <c r="F630" s="44">
        <v>950000</v>
      </c>
    </row>
    <row r="631" spans="1:6" ht="20.149999999999999" customHeight="1" x14ac:dyDescent="0.45">
      <c r="A631" s="42" t="s">
        <v>38</v>
      </c>
      <c r="B631" s="43" t="s">
        <v>39</v>
      </c>
      <c r="C631" s="42" t="s">
        <v>217</v>
      </c>
      <c r="D631" s="42" t="s">
        <v>220</v>
      </c>
      <c r="E631" s="42">
        <v>2032</v>
      </c>
      <c r="F631" s="44">
        <v>950000</v>
      </c>
    </row>
    <row r="632" spans="1:6" ht="20.149999999999999" customHeight="1" x14ac:dyDescent="0.45">
      <c r="A632" s="42" t="s">
        <v>38</v>
      </c>
      <c r="B632" s="43" t="s">
        <v>39</v>
      </c>
      <c r="C632" s="42" t="s">
        <v>217</v>
      </c>
      <c r="D632" s="42" t="s">
        <v>220</v>
      </c>
      <c r="E632" s="42">
        <v>2033</v>
      </c>
      <c r="F632" s="44">
        <v>700000</v>
      </c>
    </row>
    <row r="633" spans="1:6" ht="20.149999999999999" customHeight="1" x14ac:dyDescent="0.45">
      <c r="A633" s="42" t="s">
        <v>38</v>
      </c>
      <c r="B633" s="43" t="s">
        <v>39</v>
      </c>
      <c r="C633" s="42" t="s">
        <v>217</v>
      </c>
      <c r="D633" s="42" t="s">
        <v>220</v>
      </c>
      <c r="E633" s="42">
        <v>2034</v>
      </c>
      <c r="F633" s="44">
        <v>700000</v>
      </c>
    </row>
    <row r="634" spans="1:6" ht="20.149999999999999" customHeight="1" x14ac:dyDescent="0.45">
      <c r="A634" s="42" t="s">
        <v>38</v>
      </c>
      <c r="B634" s="43" t="s">
        <v>39</v>
      </c>
      <c r="C634" s="42" t="s">
        <v>217</v>
      </c>
      <c r="D634" s="42" t="s">
        <v>220</v>
      </c>
      <c r="E634" s="42">
        <v>2035</v>
      </c>
      <c r="F634" s="44">
        <v>700000</v>
      </c>
    </row>
    <row r="635" spans="1:6" ht="20.149999999999999" customHeight="1" x14ac:dyDescent="0.45">
      <c r="A635" s="42" t="s">
        <v>38</v>
      </c>
      <c r="B635" s="43" t="s">
        <v>39</v>
      </c>
      <c r="C635" s="42" t="s">
        <v>217</v>
      </c>
      <c r="D635" s="42" t="s">
        <v>220</v>
      </c>
      <c r="E635" s="42">
        <v>2036</v>
      </c>
      <c r="F635" s="44">
        <v>700000</v>
      </c>
    </row>
    <row r="636" spans="1:6" ht="20.149999999999999" customHeight="1" x14ac:dyDescent="0.45">
      <c r="A636" s="42" t="s">
        <v>38</v>
      </c>
      <c r="B636" s="43" t="s">
        <v>39</v>
      </c>
      <c r="C636" s="42" t="s">
        <v>217</v>
      </c>
      <c r="D636" s="42" t="s">
        <v>220</v>
      </c>
      <c r="E636" s="42">
        <v>2037</v>
      </c>
      <c r="F636" s="44">
        <v>700000</v>
      </c>
    </row>
    <row r="637" spans="1:6" ht="20.149999999999999" customHeight="1" x14ac:dyDescent="0.45">
      <c r="A637" s="42" t="s">
        <v>38</v>
      </c>
      <c r="B637" s="43" t="s">
        <v>39</v>
      </c>
      <c r="C637" s="42" t="s">
        <v>217</v>
      </c>
      <c r="D637" s="42" t="s">
        <v>220</v>
      </c>
      <c r="E637" s="42">
        <v>2038</v>
      </c>
      <c r="F637" s="44">
        <v>700000</v>
      </c>
    </row>
    <row r="638" spans="1:6" ht="20.149999999999999" customHeight="1" x14ac:dyDescent="0.45">
      <c r="A638" s="42" t="s">
        <v>38</v>
      </c>
      <c r="B638" s="43" t="s">
        <v>39</v>
      </c>
      <c r="C638" s="42" t="s">
        <v>217</v>
      </c>
      <c r="D638" s="42" t="s">
        <v>220</v>
      </c>
      <c r="E638" s="42">
        <v>2039</v>
      </c>
      <c r="F638" s="44">
        <v>700000</v>
      </c>
    </row>
    <row r="639" spans="1:6" ht="20.149999999999999" customHeight="1" x14ac:dyDescent="0.45">
      <c r="A639" s="42" t="s">
        <v>38</v>
      </c>
      <c r="B639" s="43" t="s">
        <v>39</v>
      </c>
      <c r="C639" s="42" t="s">
        <v>217</v>
      </c>
      <c r="D639" s="42" t="s">
        <v>220</v>
      </c>
      <c r="E639" s="42">
        <v>2040</v>
      </c>
      <c r="F639" s="44">
        <v>700000</v>
      </c>
    </row>
    <row r="640" spans="1:6" ht="20.149999999999999" customHeight="1" x14ac:dyDescent="0.45">
      <c r="A640" s="42" t="s">
        <v>38</v>
      </c>
      <c r="B640" s="43" t="s">
        <v>39</v>
      </c>
      <c r="C640" s="42" t="s">
        <v>217</v>
      </c>
      <c r="D640" s="42" t="s">
        <v>220</v>
      </c>
      <c r="E640" s="42">
        <v>2041</v>
      </c>
      <c r="F640" s="44">
        <v>58333.34</v>
      </c>
    </row>
    <row r="641" spans="1:6" ht="20.149999999999999" customHeight="1" x14ac:dyDescent="0.45">
      <c r="A641" s="42" t="s">
        <v>38</v>
      </c>
      <c r="B641" s="43" t="s">
        <v>39</v>
      </c>
      <c r="C641" s="42" t="s">
        <v>218</v>
      </c>
      <c r="D641" s="42" t="s">
        <v>220</v>
      </c>
      <c r="E641" s="42">
        <v>2021</v>
      </c>
      <c r="F641" s="44">
        <v>998298.4800000001</v>
      </c>
    </row>
    <row r="642" spans="1:6" ht="20.149999999999999" customHeight="1" x14ac:dyDescent="0.45">
      <c r="A642" s="42" t="s">
        <v>38</v>
      </c>
      <c r="B642" s="43" t="s">
        <v>39</v>
      </c>
      <c r="C642" s="42" t="s">
        <v>218</v>
      </c>
      <c r="D642" s="42" t="s">
        <v>220</v>
      </c>
      <c r="E642" s="42">
        <v>2022</v>
      </c>
      <c r="F642" s="44">
        <v>2094843.2999999996</v>
      </c>
    </row>
    <row r="643" spans="1:6" ht="20.149999999999999" customHeight="1" x14ac:dyDescent="0.45">
      <c r="A643" s="42" t="s">
        <v>38</v>
      </c>
      <c r="B643" s="43" t="s">
        <v>39</v>
      </c>
      <c r="C643" s="42" t="s">
        <v>218</v>
      </c>
      <c r="D643" s="42" t="s">
        <v>220</v>
      </c>
      <c r="E643" s="42">
        <v>2023</v>
      </c>
      <c r="F643" s="44">
        <v>2460752.2799999993</v>
      </c>
    </row>
    <row r="644" spans="1:6" ht="20.149999999999999" customHeight="1" x14ac:dyDescent="0.45">
      <c r="A644" s="42" t="s">
        <v>38</v>
      </c>
      <c r="B644" s="43" t="s">
        <v>39</v>
      </c>
      <c r="C644" s="42" t="s">
        <v>218</v>
      </c>
      <c r="D644" s="42" t="s">
        <v>220</v>
      </c>
      <c r="E644" s="42">
        <v>2040</v>
      </c>
      <c r="F644" s="44">
        <v>179263891.14999998</v>
      </c>
    </row>
    <row r="645" spans="1:6" ht="20.149999999999999" customHeight="1" x14ac:dyDescent="0.45">
      <c r="A645" s="42" t="s">
        <v>41</v>
      </c>
      <c r="B645" s="43" t="s">
        <v>197</v>
      </c>
      <c r="C645" s="42" t="s">
        <v>213</v>
      </c>
      <c r="D645" s="42" t="s">
        <v>214</v>
      </c>
      <c r="E645" s="42">
        <v>2017</v>
      </c>
      <c r="F645" s="44">
        <v>100482.81706620005</v>
      </c>
    </row>
    <row r="646" spans="1:6" ht="20.149999999999999" customHeight="1" x14ac:dyDescent="0.45">
      <c r="A646" s="42" t="s">
        <v>41</v>
      </c>
      <c r="B646" s="43" t="s">
        <v>197</v>
      </c>
      <c r="C646" s="42" t="s">
        <v>213</v>
      </c>
      <c r="D646" s="42" t="s">
        <v>214</v>
      </c>
      <c r="E646" s="42">
        <v>2018</v>
      </c>
      <c r="F646" s="44">
        <v>142807.1345150698</v>
      </c>
    </row>
    <row r="647" spans="1:6" ht="20.149999999999999" customHeight="1" x14ac:dyDescent="0.45">
      <c r="A647" s="42" t="s">
        <v>41</v>
      </c>
      <c r="B647" s="43" t="s">
        <v>197</v>
      </c>
      <c r="C647" s="42" t="s">
        <v>213</v>
      </c>
      <c r="D647" s="42" t="s">
        <v>214</v>
      </c>
      <c r="E647" s="42">
        <v>2019</v>
      </c>
      <c r="F647" s="44">
        <v>1701376.4381538001</v>
      </c>
    </row>
    <row r="648" spans="1:6" ht="20.149999999999999" customHeight="1" x14ac:dyDescent="0.45">
      <c r="A648" s="42" t="s">
        <v>41</v>
      </c>
      <c r="B648" s="43" t="s">
        <v>197</v>
      </c>
      <c r="C648" s="42" t="s">
        <v>213</v>
      </c>
      <c r="D648" s="42" t="s">
        <v>214</v>
      </c>
      <c r="E648" s="42">
        <v>2020</v>
      </c>
      <c r="F648" s="44">
        <v>1585641.1135969998</v>
      </c>
    </row>
    <row r="649" spans="1:6" ht="20.149999999999999" customHeight="1" x14ac:dyDescent="0.45">
      <c r="A649" s="42" t="s">
        <v>41</v>
      </c>
      <c r="B649" s="43" t="s">
        <v>197</v>
      </c>
      <c r="C649" s="42" t="s">
        <v>213</v>
      </c>
      <c r="D649" s="42" t="s">
        <v>214</v>
      </c>
      <c r="E649" s="42">
        <v>2021</v>
      </c>
      <c r="F649" s="44">
        <v>1577229.6767548339</v>
      </c>
    </row>
    <row r="650" spans="1:6" ht="20.149999999999999" customHeight="1" x14ac:dyDescent="0.45">
      <c r="A650" s="42" t="s">
        <v>41</v>
      </c>
      <c r="B650" s="43" t="s">
        <v>197</v>
      </c>
      <c r="C650" s="42" t="s">
        <v>213</v>
      </c>
      <c r="D650" s="42" t="s">
        <v>214</v>
      </c>
      <c r="E650" s="42">
        <v>2022</v>
      </c>
      <c r="F650" s="44">
        <v>1960804.4926454001</v>
      </c>
    </row>
    <row r="651" spans="1:6" ht="20.149999999999999" customHeight="1" x14ac:dyDescent="0.45">
      <c r="A651" s="42" t="s">
        <v>41</v>
      </c>
      <c r="B651" s="43" t="s">
        <v>197</v>
      </c>
      <c r="C651" s="42" t="s">
        <v>213</v>
      </c>
      <c r="D651" s="42" t="s">
        <v>214</v>
      </c>
      <c r="E651" s="42">
        <v>2023</v>
      </c>
      <c r="F651" s="44">
        <v>1501062.9433499998</v>
      </c>
    </row>
    <row r="652" spans="1:6" ht="20.149999999999999" customHeight="1" x14ac:dyDescent="0.45">
      <c r="A652" s="42" t="s">
        <v>41</v>
      </c>
      <c r="B652" s="43" t="s">
        <v>197</v>
      </c>
      <c r="C652" s="42" t="s">
        <v>213</v>
      </c>
      <c r="D652" s="42" t="s">
        <v>214</v>
      </c>
      <c r="E652" s="42">
        <v>2024</v>
      </c>
      <c r="F652" s="44">
        <v>1971407.6682000007</v>
      </c>
    </row>
    <row r="653" spans="1:6" ht="20.149999999999999" customHeight="1" x14ac:dyDescent="0.45">
      <c r="A653" s="42" t="s">
        <v>41</v>
      </c>
      <c r="B653" s="43" t="s">
        <v>197</v>
      </c>
      <c r="C653" s="42" t="s">
        <v>213</v>
      </c>
      <c r="D653" s="42" t="s">
        <v>214</v>
      </c>
      <c r="E653" s="42">
        <v>2025</v>
      </c>
      <c r="F653" s="44">
        <v>2213309.1608170005</v>
      </c>
    </row>
    <row r="654" spans="1:6" ht="20.149999999999999" customHeight="1" x14ac:dyDescent="0.45">
      <c r="A654" s="42" t="s">
        <v>41</v>
      </c>
      <c r="B654" s="43" t="s">
        <v>197</v>
      </c>
      <c r="C654" s="42" t="s">
        <v>213</v>
      </c>
      <c r="D654" s="42" t="s">
        <v>214</v>
      </c>
      <c r="E654" s="42">
        <v>2026</v>
      </c>
      <c r="F654" s="44">
        <v>2128540.4017544999</v>
      </c>
    </row>
    <row r="655" spans="1:6" ht="20.149999999999999" customHeight="1" x14ac:dyDescent="0.45">
      <c r="A655" s="42" t="s">
        <v>41</v>
      </c>
      <c r="B655" s="43" t="s">
        <v>197</v>
      </c>
      <c r="C655" s="42" t="s">
        <v>213</v>
      </c>
      <c r="D655" s="42" t="s">
        <v>214</v>
      </c>
      <c r="E655" s="42">
        <v>2027</v>
      </c>
      <c r="F655" s="44">
        <v>2389172.7627354995</v>
      </c>
    </row>
    <row r="656" spans="1:6" ht="20.149999999999999" customHeight="1" x14ac:dyDescent="0.45">
      <c r="A656" s="42" t="s">
        <v>41</v>
      </c>
      <c r="B656" s="43" t="s">
        <v>197</v>
      </c>
      <c r="C656" s="42" t="s">
        <v>213</v>
      </c>
      <c r="D656" s="42" t="s">
        <v>214</v>
      </c>
      <c r="E656" s="42">
        <v>2028</v>
      </c>
      <c r="F656" s="44">
        <v>2479288.0654455009</v>
      </c>
    </row>
    <row r="657" spans="1:6" ht="20.149999999999999" customHeight="1" x14ac:dyDescent="0.45">
      <c r="A657" s="42" t="s">
        <v>41</v>
      </c>
      <c r="B657" s="43" t="s">
        <v>197</v>
      </c>
      <c r="C657" s="42" t="s">
        <v>213</v>
      </c>
      <c r="D657" s="42" t="s">
        <v>214</v>
      </c>
      <c r="E657" s="42">
        <v>2029</v>
      </c>
      <c r="F657" s="44">
        <v>2034872.3656206203</v>
      </c>
    </row>
    <row r="658" spans="1:6" ht="20.149999999999999" customHeight="1" x14ac:dyDescent="0.45">
      <c r="A658" s="42" t="s">
        <v>41</v>
      </c>
      <c r="B658" s="43" t="s">
        <v>197</v>
      </c>
      <c r="C658" s="42" t="s">
        <v>213</v>
      </c>
      <c r="D658" s="42" t="s">
        <v>214</v>
      </c>
      <c r="E658" s="42">
        <v>2030</v>
      </c>
      <c r="F658" s="44">
        <v>1870567.70244962</v>
      </c>
    </row>
    <row r="659" spans="1:6" ht="20.149999999999999" customHeight="1" x14ac:dyDescent="0.45">
      <c r="A659" s="42" t="s">
        <v>41</v>
      </c>
      <c r="B659" s="43" t="s">
        <v>197</v>
      </c>
      <c r="C659" s="42" t="s">
        <v>213</v>
      </c>
      <c r="D659" s="42" t="s">
        <v>214</v>
      </c>
      <c r="E659" s="42">
        <v>2031</v>
      </c>
      <c r="F659" s="44">
        <v>1715058.3678816203</v>
      </c>
    </row>
    <row r="660" spans="1:6" ht="20.149999999999999" customHeight="1" x14ac:dyDescent="0.45">
      <c r="A660" s="42" t="s">
        <v>41</v>
      </c>
      <c r="B660" s="43" t="s">
        <v>197</v>
      </c>
      <c r="C660" s="42" t="s">
        <v>213</v>
      </c>
      <c r="D660" s="42" t="s">
        <v>214</v>
      </c>
      <c r="E660" s="42">
        <v>2032</v>
      </c>
      <c r="F660" s="44">
        <v>1388651.35898121</v>
      </c>
    </row>
    <row r="661" spans="1:6" ht="20.149999999999999" customHeight="1" x14ac:dyDescent="0.45">
      <c r="A661" s="42" t="s">
        <v>41</v>
      </c>
      <c r="B661" s="43" t="s">
        <v>197</v>
      </c>
      <c r="C661" s="42" t="s">
        <v>213</v>
      </c>
      <c r="D661" s="42" t="s">
        <v>214</v>
      </c>
      <c r="E661" s="42">
        <v>2033</v>
      </c>
      <c r="F661" s="44">
        <v>1283639.2593132099</v>
      </c>
    </row>
    <row r="662" spans="1:6" ht="20.149999999999999" customHeight="1" x14ac:dyDescent="0.45">
      <c r="A662" s="42" t="s">
        <v>41</v>
      </c>
      <c r="B662" s="43" t="s">
        <v>197</v>
      </c>
      <c r="C662" s="42" t="s">
        <v>213</v>
      </c>
      <c r="D662" s="42" t="s">
        <v>214</v>
      </c>
      <c r="E662" s="42">
        <v>2034</v>
      </c>
      <c r="F662" s="44">
        <v>1195518.6101192099</v>
      </c>
    </row>
    <row r="663" spans="1:6" ht="20.149999999999999" customHeight="1" x14ac:dyDescent="0.45">
      <c r="A663" s="42" t="s">
        <v>41</v>
      </c>
      <c r="B663" s="43" t="s">
        <v>197</v>
      </c>
      <c r="C663" s="42" t="s">
        <v>213</v>
      </c>
      <c r="D663" s="42" t="s">
        <v>214</v>
      </c>
      <c r="E663" s="42">
        <v>2035</v>
      </c>
      <c r="F663" s="44">
        <v>963833.57198283996</v>
      </c>
    </row>
    <row r="664" spans="1:6" ht="20.149999999999999" customHeight="1" x14ac:dyDescent="0.45">
      <c r="A664" s="42" t="s">
        <v>41</v>
      </c>
      <c r="B664" s="43" t="s">
        <v>197</v>
      </c>
      <c r="C664" s="42" t="s">
        <v>213</v>
      </c>
      <c r="D664" s="42" t="s">
        <v>214</v>
      </c>
      <c r="E664" s="42">
        <v>2036</v>
      </c>
      <c r="F664" s="44">
        <v>900287.74918883992</v>
      </c>
    </row>
    <row r="665" spans="1:6" ht="20.149999999999999" customHeight="1" x14ac:dyDescent="0.45">
      <c r="A665" s="42" t="s">
        <v>41</v>
      </c>
      <c r="B665" s="43" t="s">
        <v>197</v>
      </c>
      <c r="C665" s="42" t="s">
        <v>213</v>
      </c>
      <c r="D665" s="42" t="s">
        <v>214</v>
      </c>
      <c r="E665" s="42">
        <v>2037</v>
      </c>
      <c r="F665" s="44">
        <v>843701.30164283991</v>
      </c>
    </row>
    <row r="666" spans="1:6" ht="20.149999999999999" customHeight="1" x14ac:dyDescent="0.45">
      <c r="A666" s="42" t="s">
        <v>41</v>
      </c>
      <c r="B666" s="43" t="s">
        <v>197</v>
      </c>
      <c r="C666" s="42" t="s">
        <v>213</v>
      </c>
      <c r="D666" s="42" t="s">
        <v>214</v>
      </c>
      <c r="E666" s="42">
        <v>2038</v>
      </c>
      <c r="F666" s="44">
        <v>664005.9398399801</v>
      </c>
    </row>
    <row r="667" spans="1:6" ht="20.149999999999999" customHeight="1" x14ac:dyDescent="0.45">
      <c r="A667" s="42" t="s">
        <v>41</v>
      </c>
      <c r="B667" s="43" t="s">
        <v>197</v>
      </c>
      <c r="C667" s="42" t="s">
        <v>213</v>
      </c>
      <c r="D667" s="42" t="s">
        <v>214</v>
      </c>
      <c r="E667" s="42">
        <v>2039</v>
      </c>
      <c r="F667" s="44">
        <v>623225.22477197996</v>
      </c>
    </row>
    <row r="668" spans="1:6" ht="20.149999999999999" customHeight="1" x14ac:dyDescent="0.45">
      <c r="A668" s="42" t="s">
        <v>41</v>
      </c>
      <c r="B668" s="43" t="s">
        <v>197</v>
      </c>
      <c r="C668" s="42" t="s">
        <v>213</v>
      </c>
      <c r="D668" s="42" t="s">
        <v>214</v>
      </c>
      <c r="E668" s="42">
        <v>2040</v>
      </c>
      <c r="F668" s="44">
        <v>588857.01069298002</v>
      </c>
    </row>
    <row r="669" spans="1:6" ht="20.149999999999999" customHeight="1" x14ac:dyDescent="0.45">
      <c r="A669" s="42" t="s">
        <v>41</v>
      </c>
      <c r="B669" s="43" t="s">
        <v>197</v>
      </c>
      <c r="C669" s="42" t="s">
        <v>213</v>
      </c>
      <c r="D669" s="42" t="s">
        <v>214</v>
      </c>
      <c r="E669" s="42">
        <v>2041</v>
      </c>
      <c r="F669" s="44">
        <v>342156.09109905997</v>
      </c>
    </row>
    <row r="670" spans="1:6" ht="20.149999999999999" customHeight="1" x14ac:dyDescent="0.45">
      <c r="A670" s="42" t="s">
        <v>41</v>
      </c>
      <c r="B670" s="43" t="s">
        <v>197</v>
      </c>
      <c r="C670" s="42" t="s">
        <v>216</v>
      </c>
      <c r="D670" s="42" t="s">
        <v>214</v>
      </c>
      <c r="E670" s="42">
        <v>2017</v>
      </c>
      <c r="F670" s="44">
        <v>7502409.5131452493</v>
      </c>
    </row>
    <row r="671" spans="1:6" ht="20.149999999999999" customHeight="1" x14ac:dyDescent="0.45">
      <c r="A671" s="42" t="s">
        <v>41</v>
      </c>
      <c r="B671" s="43" t="s">
        <v>197</v>
      </c>
      <c r="C671" s="42" t="s">
        <v>216</v>
      </c>
      <c r="D671" s="42" t="s">
        <v>214</v>
      </c>
      <c r="E671" s="42">
        <v>2018</v>
      </c>
      <c r="F671" s="44">
        <v>969888.17783207027</v>
      </c>
    </row>
    <row r="672" spans="1:6" ht="20.149999999999999" customHeight="1" x14ac:dyDescent="0.45">
      <c r="A672" s="42" t="s">
        <v>41</v>
      </c>
      <c r="B672" s="43" t="s">
        <v>197</v>
      </c>
      <c r="C672" s="42" t="s">
        <v>217</v>
      </c>
      <c r="D672" s="42" t="s">
        <v>214</v>
      </c>
      <c r="E672" s="42">
        <v>2019</v>
      </c>
      <c r="F672" s="44">
        <v>11451529.9998</v>
      </c>
    </row>
    <row r="673" spans="1:6" ht="20.149999999999999" customHeight="1" x14ac:dyDescent="0.45">
      <c r="A673" s="42" t="s">
        <v>41</v>
      </c>
      <c r="B673" s="43" t="s">
        <v>197</v>
      </c>
      <c r="C673" s="42" t="s">
        <v>217</v>
      </c>
      <c r="D673" s="42" t="s">
        <v>214</v>
      </c>
      <c r="E673" s="42">
        <v>2020</v>
      </c>
      <c r="F673" s="44">
        <v>24417977.999800004</v>
      </c>
    </row>
    <row r="674" spans="1:6" ht="20.149999999999999" customHeight="1" x14ac:dyDescent="0.45">
      <c r="A674" s="42" t="s">
        <v>41</v>
      </c>
      <c r="B674" s="43" t="s">
        <v>197</v>
      </c>
      <c r="C674" s="42" t="s">
        <v>217</v>
      </c>
      <c r="D674" s="42" t="s">
        <v>214</v>
      </c>
      <c r="E674" s="42">
        <v>2021</v>
      </c>
      <c r="F674" s="44">
        <v>9317954.3436350003</v>
      </c>
    </row>
    <row r="675" spans="1:6" ht="20.149999999999999" customHeight="1" x14ac:dyDescent="0.45">
      <c r="A675" s="42" t="s">
        <v>41</v>
      </c>
      <c r="B675" s="43" t="s">
        <v>197</v>
      </c>
      <c r="C675" s="42" t="s">
        <v>217</v>
      </c>
      <c r="D675" s="42" t="s">
        <v>214</v>
      </c>
      <c r="E675" s="42">
        <v>2022</v>
      </c>
      <c r="F675" s="44">
        <v>11215490.9749</v>
      </c>
    </row>
    <row r="676" spans="1:6" ht="20.149999999999999" customHeight="1" x14ac:dyDescent="0.45">
      <c r="A676" s="42" t="s">
        <v>41</v>
      </c>
      <c r="B676" s="43" t="s">
        <v>197</v>
      </c>
      <c r="C676" s="42" t="s">
        <v>217</v>
      </c>
      <c r="D676" s="42" t="s">
        <v>214</v>
      </c>
      <c r="E676" s="42">
        <v>2023</v>
      </c>
      <c r="F676" s="44">
        <v>1639869.3946380001</v>
      </c>
    </row>
    <row r="677" spans="1:6" ht="20.149999999999999" customHeight="1" x14ac:dyDescent="0.45">
      <c r="A677" s="42" t="s">
        <v>41</v>
      </c>
      <c r="B677" s="43" t="s">
        <v>197</v>
      </c>
      <c r="C677" s="42" t="s">
        <v>217</v>
      </c>
      <c r="D677" s="42" t="s">
        <v>214</v>
      </c>
      <c r="E677" s="42">
        <v>2024</v>
      </c>
      <c r="F677" s="44">
        <v>2060599.8600620001</v>
      </c>
    </row>
    <row r="678" spans="1:6" ht="20.149999999999999" customHeight="1" x14ac:dyDescent="0.45">
      <c r="A678" s="42" t="s">
        <v>41</v>
      </c>
      <c r="B678" s="43" t="s">
        <v>197</v>
      </c>
      <c r="C678" s="42" t="s">
        <v>217</v>
      </c>
      <c r="D678" s="42" t="s">
        <v>214</v>
      </c>
      <c r="E678" s="42">
        <v>2025</v>
      </c>
      <c r="F678" s="44">
        <v>6104719.6600579983</v>
      </c>
    </row>
    <row r="679" spans="1:6" ht="20.149999999999999" customHeight="1" x14ac:dyDescent="0.45">
      <c r="A679" s="42" t="s">
        <v>41</v>
      </c>
      <c r="B679" s="43" t="s">
        <v>197</v>
      </c>
      <c r="C679" s="42" t="s">
        <v>217</v>
      </c>
      <c r="D679" s="42" t="s">
        <v>214</v>
      </c>
      <c r="E679" s="42">
        <v>2026</v>
      </c>
      <c r="F679" s="44">
        <v>6239354.0104499981</v>
      </c>
    </row>
    <row r="680" spans="1:6" ht="20.149999999999999" customHeight="1" x14ac:dyDescent="0.45">
      <c r="A680" s="42" t="s">
        <v>41</v>
      </c>
      <c r="B680" s="43" t="s">
        <v>197</v>
      </c>
      <c r="C680" s="42" t="s">
        <v>217</v>
      </c>
      <c r="D680" s="42" t="s">
        <v>214</v>
      </c>
      <c r="E680" s="42">
        <v>2027</v>
      </c>
      <c r="F680" s="44">
        <v>5997923.3044459978</v>
      </c>
    </row>
    <row r="681" spans="1:6" ht="20.149999999999999" customHeight="1" x14ac:dyDescent="0.45">
      <c r="A681" s="42" t="s">
        <v>41</v>
      </c>
      <c r="B681" s="43" t="s">
        <v>197</v>
      </c>
      <c r="C681" s="42" t="s">
        <v>217</v>
      </c>
      <c r="D681" s="42" t="s">
        <v>214</v>
      </c>
      <c r="E681" s="42">
        <v>2028</v>
      </c>
      <c r="F681" s="44">
        <v>2760738.338645</v>
      </c>
    </row>
    <row r="682" spans="1:6" ht="20.149999999999999" customHeight="1" x14ac:dyDescent="0.45">
      <c r="A682" s="42" t="s">
        <v>41</v>
      </c>
      <c r="B682" s="43" t="s">
        <v>197</v>
      </c>
      <c r="C682" s="42" t="s">
        <v>217</v>
      </c>
      <c r="D682" s="42" t="s">
        <v>214</v>
      </c>
      <c r="E682" s="42">
        <v>2029</v>
      </c>
      <c r="F682" s="44">
        <v>5052.0051192000001</v>
      </c>
    </row>
    <row r="683" spans="1:6" ht="20.149999999999999" customHeight="1" x14ac:dyDescent="0.45">
      <c r="A683" s="42" t="s">
        <v>41</v>
      </c>
      <c r="B683" s="43" t="s">
        <v>197</v>
      </c>
      <c r="C683" s="42" t="s">
        <v>217</v>
      </c>
      <c r="D683" s="42" t="s">
        <v>214</v>
      </c>
      <c r="E683" s="42">
        <v>2030</v>
      </c>
      <c r="F683" s="44">
        <v>5052.0051192000001</v>
      </c>
    </row>
    <row r="684" spans="1:6" ht="20.149999999999999" customHeight="1" x14ac:dyDescent="0.45">
      <c r="A684" s="42" t="s">
        <v>41</v>
      </c>
      <c r="B684" s="43" t="s">
        <v>197</v>
      </c>
      <c r="C684" s="42" t="s">
        <v>217</v>
      </c>
      <c r="D684" s="42" t="s">
        <v>214</v>
      </c>
      <c r="E684" s="42">
        <v>2031</v>
      </c>
      <c r="F684" s="44">
        <v>5052.0051192000001</v>
      </c>
    </row>
    <row r="685" spans="1:6" ht="20.149999999999999" customHeight="1" x14ac:dyDescent="0.45">
      <c r="A685" s="42" t="s">
        <v>41</v>
      </c>
      <c r="B685" s="43" t="s">
        <v>197</v>
      </c>
      <c r="C685" s="42" t="s">
        <v>217</v>
      </c>
      <c r="D685" s="42" t="s">
        <v>214</v>
      </c>
      <c r="E685" s="42">
        <v>2032</v>
      </c>
      <c r="F685" s="44">
        <v>3789.0038392000001</v>
      </c>
    </row>
    <row r="686" spans="1:6" ht="20.149999999999999" customHeight="1" x14ac:dyDescent="0.45">
      <c r="A686" s="42" t="s">
        <v>41</v>
      </c>
      <c r="B686" s="43" t="s">
        <v>197</v>
      </c>
      <c r="C686" s="42" t="s">
        <v>217</v>
      </c>
      <c r="D686" s="42" t="s">
        <v>214</v>
      </c>
      <c r="E686" s="42">
        <v>2033</v>
      </c>
      <c r="F686" s="44">
        <v>3789.0038392000001</v>
      </c>
    </row>
    <row r="687" spans="1:6" ht="20.149999999999999" customHeight="1" x14ac:dyDescent="0.45">
      <c r="A687" s="42" t="s">
        <v>41</v>
      </c>
      <c r="B687" s="43" t="s">
        <v>197</v>
      </c>
      <c r="C687" s="42" t="s">
        <v>217</v>
      </c>
      <c r="D687" s="42" t="s">
        <v>214</v>
      </c>
      <c r="E687" s="42">
        <v>2034</v>
      </c>
      <c r="F687" s="44">
        <v>3789.0038392000001</v>
      </c>
    </row>
    <row r="688" spans="1:6" ht="20.149999999999999" customHeight="1" x14ac:dyDescent="0.45">
      <c r="A688" s="42" t="s">
        <v>41</v>
      </c>
      <c r="B688" s="43" t="s">
        <v>197</v>
      </c>
      <c r="C688" s="42" t="s">
        <v>217</v>
      </c>
      <c r="D688" s="42" t="s">
        <v>214</v>
      </c>
      <c r="E688" s="42">
        <v>2035</v>
      </c>
      <c r="F688" s="44">
        <v>2841.7528800999999</v>
      </c>
    </row>
    <row r="689" spans="1:6" ht="20.149999999999999" customHeight="1" x14ac:dyDescent="0.45">
      <c r="A689" s="42" t="s">
        <v>41</v>
      </c>
      <c r="B689" s="43" t="s">
        <v>197</v>
      </c>
      <c r="C689" s="42" t="s">
        <v>217</v>
      </c>
      <c r="D689" s="42" t="s">
        <v>214</v>
      </c>
      <c r="E689" s="42">
        <v>2036</v>
      </c>
      <c r="F689" s="44">
        <v>2841.7528800999999</v>
      </c>
    </row>
    <row r="690" spans="1:6" ht="20.149999999999999" customHeight="1" x14ac:dyDescent="0.45">
      <c r="A690" s="42" t="s">
        <v>41</v>
      </c>
      <c r="B690" s="43" t="s">
        <v>197</v>
      </c>
      <c r="C690" s="42" t="s">
        <v>217</v>
      </c>
      <c r="D690" s="42" t="s">
        <v>214</v>
      </c>
      <c r="E690" s="42">
        <v>2037</v>
      </c>
      <c r="F690" s="44">
        <v>2841.7528800999999</v>
      </c>
    </row>
    <row r="691" spans="1:6" ht="20.149999999999999" customHeight="1" x14ac:dyDescent="0.45">
      <c r="A691" s="42" t="s">
        <v>41</v>
      </c>
      <c r="B691" s="43" t="s">
        <v>197</v>
      </c>
      <c r="C691" s="42" t="s">
        <v>217</v>
      </c>
      <c r="D691" s="42" t="s">
        <v>214</v>
      </c>
      <c r="E691" s="42">
        <v>2038</v>
      </c>
      <c r="F691" s="44">
        <v>2131.3146598000003</v>
      </c>
    </row>
    <row r="692" spans="1:6" ht="20.149999999999999" customHeight="1" x14ac:dyDescent="0.45">
      <c r="A692" s="42" t="s">
        <v>41</v>
      </c>
      <c r="B692" s="43" t="s">
        <v>197</v>
      </c>
      <c r="C692" s="42" t="s">
        <v>217</v>
      </c>
      <c r="D692" s="42" t="s">
        <v>214</v>
      </c>
      <c r="E692" s="42">
        <v>2039</v>
      </c>
      <c r="F692" s="44">
        <v>2131.3146598000003</v>
      </c>
    </row>
    <row r="693" spans="1:6" ht="20.149999999999999" customHeight="1" x14ac:dyDescent="0.45">
      <c r="A693" s="42" t="s">
        <v>41</v>
      </c>
      <c r="B693" s="43" t="s">
        <v>197</v>
      </c>
      <c r="C693" s="42" t="s">
        <v>217</v>
      </c>
      <c r="D693" s="42" t="s">
        <v>214</v>
      </c>
      <c r="E693" s="42">
        <v>2040</v>
      </c>
      <c r="F693" s="44">
        <v>2131.3146598000003</v>
      </c>
    </row>
    <row r="694" spans="1:6" ht="20.149999999999999" customHeight="1" x14ac:dyDescent="0.45">
      <c r="A694" s="42" t="s">
        <v>41</v>
      </c>
      <c r="B694" s="43" t="s">
        <v>197</v>
      </c>
      <c r="C694" s="42" t="s">
        <v>217</v>
      </c>
      <c r="D694" s="42" t="s">
        <v>214</v>
      </c>
      <c r="E694" s="42">
        <v>2041</v>
      </c>
      <c r="F694" s="44">
        <v>1598.4859948000001</v>
      </c>
    </row>
    <row r="695" spans="1:6" ht="20.149999999999999" customHeight="1" x14ac:dyDescent="0.45">
      <c r="A695" s="42" t="s">
        <v>41</v>
      </c>
      <c r="B695" s="43" t="s">
        <v>197</v>
      </c>
      <c r="C695" s="42" t="s">
        <v>218</v>
      </c>
      <c r="D695" s="42" t="s">
        <v>214</v>
      </c>
      <c r="E695" s="42">
        <v>2019</v>
      </c>
      <c r="F695" s="44">
        <v>135191.98905999999</v>
      </c>
    </row>
    <row r="696" spans="1:6" ht="20.149999999999999" customHeight="1" x14ac:dyDescent="0.45">
      <c r="A696" s="42" t="s">
        <v>41</v>
      </c>
      <c r="B696" s="43" t="s">
        <v>197</v>
      </c>
      <c r="C696" s="42" t="s">
        <v>218</v>
      </c>
      <c r="D696" s="42" t="s">
        <v>214</v>
      </c>
      <c r="E696" s="42">
        <v>2020</v>
      </c>
      <c r="F696" s="44">
        <v>420169.97250000003</v>
      </c>
    </row>
    <row r="697" spans="1:6" ht="20.149999999999999" customHeight="1" x14ac:dyDescent="0.45">
      <c r="A697" s="42" t="s">
        <v>41</v>
      </c>
      <c r="B697" s="43" t="s">
        <v>197</v>
      </c>
      <c r="C697" s="42" t="s">
        <v>218</v>
      </c>
      <c r="D697" s="42" t="s">
        <v>214</v>
      </c>
      <c r="E697" s="42">
        <v>2021</v>
      </c>
      <c r="F697" s="44">
        <v>174490.63389999999</v>
      </c>
    </row>
    <row r="698" spans="1:6" ht="20.149999999999999" customHeight="1" x14ac:dyDescent="0.45">
      <c r="A698" s="42" t="s">
        <v>41</v>
      </c>
      <c r="B698" s="43" t="s">
        <v>197</v>
      </c>
      <c r="C698" s="42" t="s">
        <v>218</v>
      </c>
      <c r="D698" s="42" t="s">
        <v>214</v>
      </c>
      <c r="E698" s="42">
        <v>2041</v>
      </c>
      <c r="F698" s="44">
        <v>3065940.6170000001</v>
      </c>
    </row>
    <row r="699" spans="1:6" ht="20.149999999999999" customHeight="1" x14ac:dyDescent="0.45">
      <c r="A699" s="42" t="s">
        <v>42</v>
      </c>
      <c r="B699" s="43" t="s">
        <v>43</v>
      </c>
      <c r="C699" s="42" t="s">
        <v>213</v>
      </c>
      <c r="D699" s="42" t="s">
        <v>221</v>
      </c>
      <c r="E699" s="42">
        <v>2022</v>
      </c>
      <c r="F699" s="44">
        <v>1463274.2723095957</v>
      </c>
    </row>
    <row r="700" spans="1:6" ht="20.149999999999999" customHeight="1" x14ac:dyDescent="0.45">
      <c r="A700" s="42" t="s">
        <v>42</v>
      </c>
      <c r="B700" s="43" t="s">
        <v>43</v>
      </c>
      <c r="C700" s="42" t="s">
        <v>213</v>
      </c>
      <c r="D700" s="42" t="s">
        <v>221</v>
      </c>
      <c r="E700" s="42">
        <v>2023</v>
      </c>
      <c r="F700" s="44">
        <v>2271866.292771691</v>
      </c>
    </row>
    <row r="701" spans="1:6" ht="20.149999999999999" customHeight="1" x14ac:dyDescent="0.45">
      <c r="A701" s="42" t="s">
        <v>42</v>
      </c>
      <c r="B701" s="43" t="s">
        <v>43</v>
      </c>
      <c r="C701" s="42" t="s">
        <v>213</v>
      </c>
      <c r="D701" s="42" t="s">
        <v>221</v>
      </c>
      <c r="E701" s="42">
        <v>2024</v>
      </c>
      <c r="F701" s="44">
        <v>3505724.8400720339</v>
      </c>
    </row>
    <row r="702" spans="1:6" ht="20.149999999999999" customHeight="1" x14ac:dyDescent="0.45">
      <c r="A702" s="42" t="s">
        <v>42</v>
      </c>
      <c r="B702" s="43" t="s">
        <v>43</v>
      </c>
      <c r="C702" s="42" t="s">
        <v>213</v>
      </c>
      <c r="D702" s="42" t="s">
        <v>221</v>
      </c>
      <c r="E702" s="42">
        <v>2025</v>
      </c>
      <c r="F702" s="44">
        <v>365155.94495749485</v>
      </c>
    </row>
    <row r="703" spans="1:6" ht="20.149999999999999" customHeight="1" x14ac:dyDescent="0.45">
      <c r="A703" s="42" t="s">
        <v>42</v>
      </c>
      <c r="B703" s="43" t="s">
        <v>43</v>
      </c>
      <c r="C703" s="42" t="s">
        <v>216</v>
      </c>
      <c r="D703" s="42" t="s">
        <v>221</v>
      </c>
      <c r="E703" s="42">
        <v>2017</v>
      </c>
      <c r="F703" s="44">
        <v>5993982</v>
      </c>
    </row>
    <row r="704" spans="1:6" ht="20.149999999999999" customHeight="1" x14ac:dyDescent="0.45">
      <c r="A704" s="42" t="s">
        <v>42</v>
      </c>
      <c r="B704" s="43" t="s">
        <v>43</v>
      </c>
      <c r="C704" s="42" t="s">
        <v>216</v>
      </c>
      <c r="D704" s="42" t="s">
        <v>221</v>
      </c>
      <c r="E704" s="42">
        <v>2018</v>
      </c>
      <c r="F704" s="44">
        <v>2877501</v>
      </c>
    </row>
    <row r="705" spans="1:6" ht="20.149999999999999" customHeight="1" x14ac:dyDescent="0.45">
      <c r="A705" s="42" t="s">
        <v>42</v>
      </c>
      <c r="B705" s="43" t="s">
        <v>43</v>
      </c>
      <c r="C705" s="42" t="s">
        <v>216</v>
      </c>
      <c r="D705" s="42" t="s">
        <v>221</v>
      </c>
      <c r="E705" s="42">
        <v>2019</v>
      </c>
      <c r="F705" s="44">
        <v>4054499</v>
      </c>
    </row>
    <row r="706" spans="1:6" ht="20.149999999999999" customHeight="1" x14ac:dyDescent="0.45">
      <c r="A706" s="42" t="s">
        <v>42</v>
      </c>
      <c r="B706" s="43" t="s">
        <v>43</v>
      </c>
      <c r="C706" s="42" t="s">
        <v>217</v>
      </c>
      <c r="D706" s="42" t="s">
        <v>221</v>
      </c>
      <c r="E706" s="42">
        <v>2022</v>
      </c>
      <c r="F706" s="44">
        <v>6649835.9998606695</v>
      </c>
    </row>
    <row r="707" spans="1:6" ht="20.149999999999999" customHeight="1" x14ac:dyDescent="0.45">
      <c r="A707" s="42" t="s">
        <v>42</v>
      </c>
      <c r="B707" s="43" t="s">
        <v>43</v>
      </c>
      <c r="C707" s="42" t="s">
        <v>217</v>
      </c>
      <c r="D707" s="42" t="s">
        <v>221</v>
      </c>
      <c r="E707" s="42">
        <v>2023</v>
      </c>
      <c r="F707" s="44">
        <v>6599401.9998622332</v>
      </c>
    </row>
    <row r="708" spans="1:6" ht="20.149999999999999" customHeight="1" x14ac:dyDescent="0.45">
      <c r="A708" s="42" t="s">
        <v>42</v>
      </c>
      <c r="B708" s="43" t="s">
        <v>43</v>
      </c>
      <c r="C708" s="42" t="s">
        <v>217</v>
      </c>
      <c r="D708" s="42" t="s">
        <v>221</v>
      </c>
      <c r="E708" s="42">
        <v>2024</v>
      </c>
      <c r="F708" s="44">
        <v>6611377.9998623496</v>
      </c>
    </row>
    <row r="709" spans="1:6" ht="20.149999999999999" customHeight="1" x14ac:dyDescent="0.45">
      <c r="A709" s="42" t="s">
        <v>42</v>
      </c>
      <c r="B709" s="43" t="s">
        <v>43</v>
      </c>
      <c r="C709" s="42" t="s">
        <v>217</v>
      </c>
      <c r="D709" s="42" t="s">
        <v>221</v>
      </c>
      <c r="E709" s="42">
        <v>2025</v>
      </c>
      <c r="F709" s="44">
        <v>12892.000000270011</v>
      </c>
    </row>
    <row r="710" spans="1:6" ht="20.149999999999999" customHeight="1" x14ac:dyDescent="0.45">
      <c r="A710" s="42" t="s">
        <v>44</v>
      </c>
      <c r="B710" s="43" t="s">
        <v>198</v>
      </c>
      <c r="C710" s="42" t="s">
        <v>213</v>
      </c>
      <c r="D710" s="42" t="s">
        <v>222</v>
      </c>
      <c r="E710" s="42">
        <v>2017</v>
      </c>
      <c r="F710" s="44">
        <v>91499.999999100051</v>
      </c>
    </row>
    <row r="711" spans="1:6" ht="20.149999999999999" customHeight="1" x14ac:dyDescent="0.45">
      <c r="A711" s="42" t="s">
        <v>44</v>
      </c>
      <c r="B711" s="43" t="s">
        <v>198</v>
      </c>
      <c r="C711" s="42" t="s">
        <v>213</v>
      </c>
      <c r="D711" s="42" t="s">
        <v>222</v>
      </c>
      <c r="E711" s="42">
        <v>2018</v>
      </c>
      <c r="F711" s="44">
        <v>265999.99999879976</v>
      </c>
    </row>
    <row r="712" spans="1:6" ht="20.149999999999999" customHeight="1" x14ac:dyDescent="0.45">
      <c r="A712" s="42" t="s">
        <v>44</v>
      </c>
      <c r="B712" s="43" t="s">
        <v>198</v>
      </c>
      <c r="C712" s="42" t="s">
        <v>213</v>
      </c>
      <c r="D712" s="42" t="s">
        <v>222</v>
      </c>
      <c r="E712" s="42">
        <v>2019</v>
      </c>
      <c r="F712" s="44">
        <v>228355.99999969991</v>
      </c>
    </row>
    <row r="713" spans="1:6" ht="20.149999999999999" customHeight="1" x14ac:dyDescent="0.45">
      <c r="A713" s="42" t="s">
        <v>44</v>
      </c>
      <c r="B713" s="43" t="s">
        <v>198</v>
      </c>
      <c r="C713" s="42" t="s">
        <v>213</v>
      </c>
      <c r="D713" s="42" t="s">
        <v>222</v>
      </c>
      <c r="E713" s="42">
        <v>2020</v>
      </c>
      <c r="F713" s="44">
        <v>238784</v>
      </c>
    </row>
    <row r="714" spans="1:6" ht="20.149999999999999" customHeight="1" x14ac:dyDescent="0.45">
      <c r="A714" s="42" t="s">
        <v>44</v>
      </c>
      <c r="B714" s="43" t="s">
        <v>198</v>
      </c>
      <c r="C714" s="42" t="s">
        <v>213</v>
      </c>
      <c r="D714" s="42" t="s">
        <v>222</v>
      </c>
      <c r="E714" s="42">
        <v>2021</v>
      </c>
      <c r="F714" s="44">
        <v>238784</v>
      </c>
    </row>
    <row r="715" spans="1:6" ht="20.149999999999999" customHeight="1" x14ac:dyDescent="0.45">
      <c r="A715" s="42" t="s">
        <v>44</v>
      </c>
      <c r="B715" s="43" t="s">
        <v>198</v>
      </c>
      <c r="C715" s="42" t="s">
        <v>213</v>
      </c>
      <c r="D715" s="42" t="s">
        <v>222</v>
      </c>
      <c r="E715" s="42">
        <v>2022</v>
      </c>
      <c r="F715" s="44">
        <v>76928</v>
      </c>
    </row>
    <row r="716" spans="1:6" ht="20.149999999999999" customHeight="1" x14ac:dyDescent="0.45">
      <c r="A716" s="42" t="s">
        <v>44</v>
      </c>
      <c r="B716" s="43" t="s">
        <v>198</v>
      </c>
      <c r="C716" s="42" t="s">
        <v>216</v>
      </c>
      <c r="D716" s="42" t="s">
        <v>222</v>
      </c>
      <c r="E716" s="42">
        <v>2017</v>
      </c>
      <c r="F716" s="44">
        <v>8245258.6188061517</v>
      </c>
    </row>
    <row r="717" spans="1:6" ht="20.149999999999999" customHeight="1" x14ac:dyDescent="0.45">
      <c r="A717" s="42" t="s">
        <v>44</v>
      </c>
      <c r="B717" s="43" t="s">
        <v>198</v>
      </c>
      <c r="C717" s="42" t="s">
        <v>216</v>
      </c>
      <c r="D717" s="42" t="s">
        <v>222</v>
      </c>
      <c r="E717" s="42">
        <v>2018</v>
      </c>
      <c r="F717" s="44">
        <v>25844126.121413384</v>
      </c>
    </row>
    <row r="718" spans="1:6" ht="20.149999999999999" customHeight="1" x14ac:dyDescent="0.45">
      <c r="A718" s="42" t="s">
        <v>44</v>
      </c>
      <c r="B718" s="43" t="s">
        <v>198</v>
      </c>
      <c r="C718" s="42" t="s">
        <v>216</v>
      </c>
      <c r="D718" s="42" t="s">
        <v>222</v>
      </c>
      <c r="E718" s="42">
        <v>2019</v>
      </c>
      <c r="F718" s="44">
        <v>817929</v>
      </c>
    </row>
    <row r="719" spans="1:6" ht="20.149999999999999" customHeight="1" x14ac:dyDescent="0.45">
      <c r="A719" s="42" t="s">
        <v>44</v>
      </c>
      <c r="B719" s="43" t="s">
        <v>198</v>
      </c>
      <c r="C719" s="42" t="s">
        <v>217</v>
      </c>
      <c r="D719" s="42" t="s">
        <v>222</v>
      </c>
      <c r="E719" s="42">
        <v>2017</v>
      </c>
      <c r="F719" s="44">
        <v>252422.22333399957</v>
      </c>
    </row>
    <row r="720" spans="1:6" ht="20.149999999999999" customHeight="1" x14ac:dyDescent="0.45">
      <c r="A720" s="42" t="s">
        <v>44</v>
      </c>
      <c r="B720" s="43" t="s">
        <v>198</v>
      </c>
      <c r="C720" s="42" t="s">
        <v>217</v>
      </c>
      <c r="D720" s="42" t="s">
        <v>222</v>
      </c>
      <c r="E720" s="42">
        <v>2018</v>
      </c>
      <c r="F720" s="44">
        <v>343970.7866679994</v>
      </c>
    </row>
    <row r="721" spans="1:6" ht="20.149999999999999" customHeight="1" x14ac:dyDescent="0.45">
      <c r="A721" s="42" t="s">
        <v>44</v>
      </c>
      <c r="B721" s="43" t="s">
        <v>198</v>
      </c>
      <c r="C721" s="42" t="s">
        <v>217</v>
      </c>
      <c r="D721" s="42" t="s">
        <v>222</v>
      </c>
      <c r="E721" s="42">
        <v>2019</v>
      </c>
      <c r="F721" s="44">
        <v>272060.83000099979</v>
      </c>
    </row>
    <row r="722" spans="1:6" ht="20.149999999999999" customHeight="1" x14ac:dyDescent="0.45">
      <c r="A722" s="42" t="s">
        <v>44</v>
      </c>
      <c r="B722" s="43" t="s">
        <v>198</v>
      </c>
      <c r="C722" s="42" t="s">
        <v>217</v>
      </c>
      <c r="D722" s="42" t="s">
        <v>222</v>
      </c>
      <c r="E722" s="42">
        <v>2020</v>
      </c>
      <c r="F722" s="44">
        <v>276748.39999999991</v>
      </c>
    </row>
    <row r="723" spans="1:6" ht="20.149999999999999" customHeight="1" x14ac:dyDescent="0.45">
      <c r="A723" s="42" t="s">
        <v>44</v>
      </c>
      <c r="B723" s="43" t="s">
        <v>198</v>
      </c>
      <c r="C723" s="42" t="s">
        <v>217</v>
      </c>
      <c r="D723" s="42" t="s">
        <v>222</v>
      </c>
      <c r="E723" s="42">
        <v>2021</v>
      </c>
      <c r="F723" s="44">
        <v>276748.39999999991</v>
      </c>
    </row>
    <row r="724" spans="1:6" ht="20.149999999999999" customHeight="1" x14ac:dyDescent="0.45">
      <c r="A724" s="42" t="s">
        <v>44</v>
      </c>
      <c r="B724" s="43" t="s">
        <v>198</v>
      </c>
      <c r="C724" s="42" t="s">
        <v>217</v>
      </c>
      <c r="D724" s="42" t="s">
        <v>222</v>
      </c>
      <c r="E724" s="42">
        <v>2022</v>
      </c>
      <c r="F724" s="44">
        <v>105473.60000000001</v>
      </c>
    </row>
    <row r="725" spans="1:6" ht="20.149999999999999" customHeight="1" x14ac:dyDescent="0.45">
      <c r="A725" s="42" t="s">
        <v>45</v>
      </c>
      <c r="B725" s="43" t="s">
        <v>199</v>
      </c>
      <c r="C725" s="42" t="s">
        <v>213</v>
      </c>
      <c r="D725" s="42" t="s">
        <v>223</v>
      </c>
      <c r="E725" s="42">
        <v>2017</v>
      </c>
      <c r="F725" s="44">
        <v>1089655.0700000005</v>
      </c>
    </row>
    <row r="726" spans="1:6" ht="20.149999999999999" customHeight="1" x14ac:dyDescent="0.45">
      <c r="A726" s="42" t="s">
        <v>45</v>
      </c>
      <c r="B726" s="43" t="s">
        <v>199</v>
      </c>
      <c r="C726" s="42" t="s">
        <v>213</v>
      </c>
      <c r="D726" s="42" t="s">
        <v>223</v>
      </c>
      <c r="E726" s="42">
        <v>2018</v>
      </c>
      <c r="F726" s="44">
        <v>1512262.7800000017</v>
      </c>
    </row>
    <row r="727" spans="1:6" ht="20.149999999999999" customHeight="1" x14ac:dyDescent="0.45">
      <c r="A727" s="42" t="s">
        <v>45</v>
      </c>
      <c r="B727" s="43" t="s">
        <v>199</v>
      </c>
      <c r="C727" s="42" t="s">
        <v>213</v>
      </c>
      <c r="D727" s="42" t="s">
        <v>223</v>
      </c>
      <c r="E727" s="42">
        <v>2019</v>
      </c>
      <c r="F727" s="44">
        <v>1009408.7252982198</v>
      </c>
    </row>
    <row r="728" spans="1:6" ht="20.149999999999999" customHeight="1" x14ac:dyDescent="0.45">
      <c r="A728" s="42" t="s">
        <v>45</v>
      </c>
      <c r="B728" s="43" t="s">
        <v>199</v>
      </c>
      <c r="C728" s="42" t="s">
        <v>213</v>
      </c>
      <c r="D728" s="42" t="s">
        <v>223</v>
      </c>
      <c r="E728" s="42">
        <v>2020</v>
      </c>
      <c r="F728" s="44">
        <v>857233.35652459948</v>
      </c>
    </row>
    <row r="729" spans="1:6" ht="20.149999999999999" customHeight="1" x14ac:dyDescent="0.45">
      <c r="A729" s="42" t="s">
        <v>45</v>
      </c>
      <c r="B729" s="43" t="s">
        <v>199</v>
      </c>
      <c r="C729" s="42" t="s">
        <v>213</v>
      </c>
      <c r="D729" s="42" t="s">
        <v>223</v>
      </c>
      <c r="E729" s="42">
        <v>2022</v>
      </c>
      <c r="F729" s="44">
        <v>466685.60988180002</v>
      </c>
    </row>
    <row r="730" spans="1:6" ht="20.149999999999999" customHeight="1" x14ac:dyDescent="0.45">
      <c r="A730" s="42" t="s">
        <v>45</v>
      </c>
      <c r="B730" s="43" t="s">
        <v>199</v>
      </c>
      <c r="C730" s="42" t="s">
        <v>213</v>
      </c>
      <c r="D730" s="42" t="s">
        <v>223</v>
      </c>
      <c r="E730" s="42">
        <v>2023</v>
      </c>
      <c r="F730" s="44">
        <v>588989.35351120017</v>
      </c>
    </row>
    <row r="731" spans="1:6" ht="20.149999999999999" customHeight="1" x14ac:dyDescent="0.45">
      <c r="A731" s="42" t="s">
        <v>45</v>
      </c>
      <c r="B731" s="43" t="s">
        <v>199</v>
      </c>
      <c r="C731" s="42" t="s">
        <v>213</v>
      </c>
      <c r="D731" s="42" t="s">
        <v>223</v>
      </c>
      <c r="E731" s="42">
        <v>2024</v>
      </c>
      <c r="F731" s="44">
        <v>532041.84568380006</v>
      </c>
    </row>
    <row r="732" spans="1:6" ht="20.149999999999999" customHeight="1" x14ac:dyDescent="0.45">
      <c r="A732" s="42" t="s">
        <v>45</v>
      </c>
      <c r="B732" s="43" t="s">
        <v>199</v>
      </c>
      <c r="C732" s="42" t="s">
        <v>213</v>
      </c>
      <c r="D732" s="42" t="s">
        <v>223</v>
      </c>
      <c r="E732" s="42">
        <v>2025</v>
      </c>
      <c r="F732" s="44">
        <v>576594.46368379996</v>
      </c>
    </row>
    <row r="733" spans="1:6" ht="20.149999999999999" customHeight="1" x14ac:dyDescent="0.45">
      <c r="A733" s="42" t="s">
        <v>45</v>
      </c>
      <c r="B733" s="43" t="s">
        <v>199</v>
      </c>
      <c r="C733" s="42" t="s">
        <v>213</v>
      </c>
      <c r="D733" s="42" t="s">
        <v>223</v>
      </c>
      <c r="E733" s="42">
        <v>2026</v>
      </c>
      <c r="F733" s="44">
        <v>673547.67820120009</v>
      </c>
    </row>
    <row r="734" spans="1:6" ht="20.149999999999999" customHeight="1" x14ac:dyDescent="0.45">
      <c r="A734" s="42" t="s">
        <v>45</v>
      </c>
      <c r="B734" s="43" t="s">
        <v>199</v>
      </c>
      <c r="C734" s="42" t="s">
        <v>213</v>
      </c>
      <c r="D734" s="42" t="s">
        <v>223</v>
      </c>
      <c r="E734" s="42">
        <v>2027</v>
      </c>
      <c r="F734" s="44">
        <v>584965.18843380001</v>
      </c>
    </row>
    <row r="735" spans="1:6" ht="20.149999999999999" customHeight="1" x14ac:dyDescent="0.45">
      <c r="A735" s="42" t="s">
        <v>45</v>
      </c>
      <c r="B735" s="43" t="s">
        <v>199</v>
      </c>
      <c r="C735" s="42" t="s">
        <v>213</v>
      </c>
      <c r="D735" s="42" t="s">
        <v>223</v>
      </c>
      <c r="E735" s="42">
        <v>2028</v>
      </c>
      <c r="F735" s="44">
        <v>532041.84568380006</v>
      </c>
    </row>
    <row r="736" spans="1:6" ht="20.149999999999999" customHeight="1" x14ac:dyDescent="0.45">
      <c r="A736" s="42" t="s">
        <v>45</v>
      </c>
      <c r="B736" s="43" t="s">
        <v>199</v>
      </c>
      <c r="C736" s="42" t="s">
        <v>213</v>
      </c>
      <c r="D736" s="42" t="s">
        <v>223</v>
      </c>
      <c r="E736" s="42">
        <v>2029</v>
      </c>
      <c r="F736" s="44">
        <v>597113.79392160021</v>
      </c>
    </row>
    <row r="737" spans="1:6" ht="20.149999999999999" customHeight="1" x14ac:dyDescent="0.45">
      <c r="A737" s="42" t="s">
        <v>45</v>
      </c>
      <c r="B737" s="43" t="s">
        <v>199</v>
      </c>
      <c r="C737" s="42" t="s">
        <v>213</v>
      </c>
      <c r="D737" s="42" t="s">
        <v>223</v>
      </c>
      <c r="E737" s="42">
        <v>2030</v>
      </c>
      <c r="F737" s="44">
        <v>679588.17155740003</v>
      </c>
    </row>
    <row r="738" spans="1:6" ht="20.149999999999999" customHeight="1" x14ac:dyDescent="0.45">
      <c r="A738" s="42" t="s">
        <v>45</v>
      </c>
      <c r="B738" s="43" t="s">
        <v>199</v>
      </c>
      <c r="C738" s="42" t="s">
        <v>213</v>
      </c>
      <c r="D738" s="42" t="s">
        <v>223</v>
      </c>
      <c r="E738" s="42">
        <v>2031</v>
      </c>
      <c r="F738" s="44">
        <v>576594.46368379996</v>
      </c>
    </row>
    <row r="739" spans="1:6" ht="20.149999999999999" customHeight="1" x14ac:dyDescent="0.45">
      <c r="A739" s="42" t="s">
        <v>45</v>
      </c>
      <c r="B739" s="43" t="s">
        <v>199</v>
      </c>
      <c r="C739" s="42" t="s">
        <v>213</v>
      </c>
      <c r="D739" s="42" t="s">
        <v>223</v>
      </c>
      <c r="E739" s="42">
        <v>2032</v>
      </c>
      <c r="F739" s="44">
        <v>559336.90067160013</v>
      </c>
    </row>
    <row r="740" spans="1:6" ht="20.149999999999999" customHeight="1" x14ac:dyDescent="0.45">
      <c r="A740" s="42" t="s">
        <v>45</v>
      </c>
      <c r="B740" s="43" t="s">
        <v>199</v>
      </c>
      <c r="C740" s="42" t="s">
        <v>213</v>
      </c>
      <c r="D740" s="42" t="s">
        <v>223</v>
      </c>
      <c r="E740" s="42">
        <v>2033</v>
      </c>
      <c r="F740" s="44">
        <v>605238.23442000011</v>
      </c>
    </row>
    <row r="741" spans="1:6" ht="20.149999999999999" customHeight="1" x14ac:dyDescent="0.45">
      <c r="A741" s="42" t="s">
        <v>45</v>
      </c>
      <c r="B741" s="43" t="s">
        <v>199</v>
      </c>
      <c r="C741" s="42" t="s">
        <v>213</v>
      </c>
      <c r="D741" s="42" t="s">
        <v>223</v>
      </c>
      <c r="E741" s="42">
        <v>2034</v>
      </c>
      <c r="F741" s="44">
        <v>558685.61642000009</v>
      </c>
    </row>
    <row r="742" spans="1:6" ht="20.149999999999999" customHeight="1" x14ac:dyDescent="0.45">
      <c r="A742" s="42" t="s">
        <v>45</v>
      </c>
      <c r="B742" s="43" t="s">
        <v>199</v>
      </c>
      <c r="C742" s="42" t="s">
        <v>213</v>
      </c>
      <c r="D742" s="42" t="s">
        <v>223</v>
      </c>
      <c r="E742" s="42">
        <v>2035</v>
      </c>
      <c r="F742" s="44">
        <v>730238.23442000011</v>
      </c>
    </row>
    <row r="743" spans="1:6" ht="20.149999999999999" customHeight="1" x14ac:dyDescent="0.45">
      <c r="A743" s="42" t="s">
        <v>45</v>
      </c>
      <c r="B743" s="43" t="s">
        <v>199</v>
      </c>
      <c r="C743" s="42" t="s">
        <v>213</v>
      </c>
      <c r="D743" s="42" t="s">
        <v>223</v>
      </c>
      <c r="E743" s="42">
        <v>2036</v>
      </c>
      <c r="F743" s="44">
        <v>558685.61642000009</v>
      </c>
    </row>
    <row r="744" spans="1:6" ht="20.149999999999999" customHeight="1" x14ac:dyDescent="0.45">
      <c r="A744" s="42" t="s">
        <v>45</v>
      </c>
      <c r="B744" s="43" t="s">
        <v>199</v>
      </c>
      <c r="C744" s="42" t="s">
        <v>213</v>
      </c>
      <c r="D744" s="42" t="s">
        <v>223</v>
      </c>
      <c r="E744" s="42">
        <v>2037</v>
      </c>
      <c r="F744" s="44">
        <v>548422.14254270017</v>
      </c>
    </row>
    <row r="745" spans="1:6" ht="20.149999999999999" customHeight="1" x14ac:dyDescent="0.45">
      <c r="A745" s="42" t="s">
        <v>45</v>
      </c>
      <c r="B745" s="43" t="s">
        <v>199</v>
      </c>
      <c r="C745" s="42" t="s">
        <v>213</v>
      </c>
      <c r="D745" s="42" t="s">
        <v>223</v>
      </c>
      <c r="E745" s="42">
        <v>2038</v>
      </c>
      <c r="F745" s="44">
        <v>589171.8098246</v>
      </c>
    </row>
    <row r="746" spans="1:6" ht="20.149999999999999" customHeight="1" x14ac:dyDescent="0.45">
      <c r="A746" s="42" t="s">
        <v>45</v>
      </c>
      <c r="B746" s="43" t="s">
        <v>199</v>
      </c>
      <c r="C746" s="42" t="s">
        <v>213</v>
      </c>
      <c r="D746" s="42" t="s">
        <v>223</v>
      </c>
      <c r="E746" s="42">
        <v>2039</v>
      </c>
      <c r="F746" s="44">
        <v>504143.3546330001</v>
      </c>
    </row>
    <row r="747" spans="1:6" ht="20.149999999999999" customHeight="1" x14ac:dyDescent="0.45">
      <c r="A747" s="42" t="s">
        <v>45</v>
      </c>
      <c r="B747" s="43" t="s">
        <v>199</v>
      </c>
      <c r="C747" s="42" t="s">
        <v>213</v>
      </c>
      <c r="D747" s="42" t="s">
        <v>223</v>
      </c>
      <c r="E747" s="42">
        <v>2040</v>
      </c>
      <c r="F747" s="44">
        <v>469819.73663300014</v>
      </c>
    </row>
    <row r="748" spans="1:6" ht="20.149999999999999" customHeight="1" x14ac:dyDescent="0.45">
      <c r="A748" s="42" t="s">
        <v>45</v>
      </c>
      <c r="B748" s="43" t="s">
        <v>199</v>
      </c>
      <c r="C748" s="42" t="s">
        <v>213</v>
      </c>
      <c r="D748" s="42" t="s">
        <v>223</v>
      </c>
      <c r="E748" s="42">
        <v>2041</v>
      </c>
      <c r="F748" s="44">
        <v>137221.12594545004</v>
      </c>
    </row>
    <row r="749" spans="1:6" ht="20.149999999999999" customHeight="1" x14ac:dyDescent="0.45">
      <c r="A749" s="42" t="s">
        <v>45</v>
      </c>
      <c r="B749" s="43" t="s">
        <v>199</v>
      </c>
      <c r="C749" s="42" t="s">
        <v>216</v>
      </c>
      <c r="D749" s="42" t="s">
        <v>223</v>
      </c>
      <c r="E749" s="42">
        <v>2017</v>
      </c>
      <c r="F749" s="44">
        <v>5330661.41</v>
      </c>
    </row>
    <row r="750" spans="1:6" ht="20.149999999999999" customHeight="1" x14ac:dyDescent="0.45">
      <c r="A750" s="42" t="s">
        <v>45</v>
      </c>
      <c r="B750" s="43" t="s">
        <v>199</v>
      </c>
      <c r="C750" s="42" t="s">
        <v>216</v>
      </c>
      <c r="D750" s="42" t="s">
        <v>223</v>
      </c>
      <c r="E750" s="42">
        <v>2018</v>
      </c>
      <c r="F750" s="44">
        <v>10154352.399289999</v>
      </c>
    </row>
    <row r="751" spans="1:6" ht="20.149999999999999" customHeight="1" x14ac:dyDescent="0.45">
      <c r="A751" s="42" t="s">
        <v>45</v>
      </c>
      <c r="B751" s="43" t="s">
        <v>199</v>
      </c>
      <c r="C751" s="42" t="s">
        <v>216</v>
      </c>
      <c r="D751" s="42" t="s">
        <v>223</v>
      </c>
      <c r="E751" s="42">
        <v>2019</v>
      </c>
      <c r="F751" s="44">
        <v>6769548.1019099997</v>
      </c>
    </row>
    <row r="752" spans="1:6" ht="20.149999999999999" customHeight="1" x14ac:dyDescent="0.45">
      <c r="A752" s="42" t="s">
        <v>45</v>
      </c>
      <c r="B752" s="43" t="s">
        <v>199</v>
      </c>
      <c r="C752" s="42" t="s">
        <v>217</v>
      </c>
      <c r="D752" s="42" t="s">
        <v>223</v>
      </c>
      <c r="E752" s="42">
        <v>2022</v>
      </c>
      <c r="F752" s="44">
        <v>269853.03500879998</v>
      </c>
    </row>
    <row r="753" spans="1:6" ht="20.149999999999999" customHeight="1" x14ac:dyDescent="0.45">
      <c r="A753" s="42" t="s">
        <v>45</v>
      </c>
      <c r="B753" s="43" t="s">
        <v>199</v>
      </c>
      <c r="C753" s="42" t="s">
        <v>217</v>
      </c>
      <c r="D753" s="42" t="s">
        <v>223</v>
      </c>
      <c r="E753" s="42">
        <v>2023</v>
      </c>
      <c r="F753" s="44">
        <v>3054240.9881593995</v>
      </c>
    </row>
    <row r="754" spans="1:6" ht="20.149999999999999" customHeight="1" x14ac:dyDescent="0.45">
      <c r="A754" s="42" t="s">
        <v>45</v>
      </c>
      <c r="B754" s="43" t="s">
        <v>199</v>
      </c>
      <c r="C754" s="42" t="s">
        <v>217</v>
      </c>
      <c r="D754" s="42" t="s">
        <v>223</v>
      </c>
      <c r="E754" s="42">
        <v>2024</v>
      </c>
      <c r="F754" s="44">
        <v>271092.67475640005</v>
      </c>
    </row>
    <row r="755" spans="1:6" ht="20.149999999999999" customHeight="1" x14ac:dyDescent="0.45">
      <c r="A755" s="42" t="s">
        <v>45</v>
      </c>
      <c r="B755" s="43" t="s">
        <v>199</v>
      </c>
      <c r="C755" s="42" t="s">
        <v>217</v>
      </c>
      <c r="D755" s="42" t="s">
        <v>223</v>
      </c>
      <c r="E755" s="42">
        <v>2025</v>
      </c>
      <c r="F755" s="44">
        <v>269558.8972444</v>
      </c>
    </row>
    <row r="756" spans="1:6" ht="20.149999999999999" customHeight="1" x14ac:dyDescent="0.45">
      <c r="A756" s="42" t="s">
        <v>45</v>
      </c>
      <c r="B756" s="43" t="s">
        <v>199</v>
      </c>
      <c r="C756" s="42" t="s">
        <v>217</v>
      </c>
      <c r="D756" s="42" t="s">
        <v>223</v>
      </c>
      <c r="E756" s="42">
        <v>2026</v>
      </c>
      <c r="F756" s="44">
        <v>2696117.5682943999</v>
      </c>
    </row>
    <row r="757" spans="1:6" ht="20.149999999999999" customHeight="1" x14ac:dyDescent="0.45">
      <c r="A757" s="42" t="s">
        <v>45</v>
      </c>
      <c r="B757" s="43" t="s">
        <v>199</v>
      </c>
      <c r="C757" s="42" t="s">
        <v>217</v>
      </c>
      <c r="D757" s="42" t="s">
        <v>223</v>
      </c>
      <c r="E757" s="42">
        <v>2027</v>
      </c>
      <c r="F757" s="44">
        <v>19558.897244400003</v>
      </c>
    </row>
    <row r="758" spans="1:6" ht="20.149999999999999" customHeight="1" x14ac:dyDescent="0.45">
      <c r="A758" s="42" t="s">
        <v>45</v>
      </c>
      <c r="B758" s="43" t="s">
        <v>199</v>
      </c>
      <c r="C758" s="42" t="s">
        <v>217</v>
      </c>
      <c r="D758" s="42" t="s">
        <v>223</v>
      </c>
      <c r="E758" s="42">
        <v>2028</v>
      </c>
      <c r="F758" s="44">
        <v>19558.897244400003</v>
      </c>
    </row>
    <row r="759" spans="1:6" ht="20.149999999999999" customHeight="1" x14ac:dyDescent="0.45">
      <c r="A759" s="42" t="s">
        <v>45</v>
      </c>
      <c r="B759" s="43" t="s">
        <v>199</v>
      </c>
      <c r="C759" s="42" t="s">
        <v>217</v>
      </c>
      <c r="D759" s="42" t="s">
        <v>223</v>
      </c>
      <c r="E759" s="42">
        <v>2029</v>
      </c>
      <c r="F759" s="44">
        <v>3432992.7101244</v>
      </c>
    </row>
    <row r="760" spans="1:6" ht="20.149999999999999" customHeight="1" x14ac:dyDescent="0.45">
      <c r="A760" s="42" t="s">
        <v>45</v>
      </c>
      <c r="B760" s="43" t="s">
        <v>199</v>
      </c>
      <c r="C760" s="42" t="s">
        <v>217</v>
      </c>
      <c r="D760" s="42" t="s">
        <v>223</v>
      </c>
      <c r="E760" s="42">
        <v>2030</v>
      </c>
      <c r="F760" s="44">
        <v>19558.897244400003</v>
      </c>
    </row>
    <row r="761" spans="1:6" ht="20.149999999999999" customHeight="1" x14ac:dyDescent="0.45">
      <c r="A761" s="42" t="s">
        <v>45</v>
      </c>
      <c r="B761" s="43" t="s">
        <v>199</v>
      </c>
      <c r="C761" s="42" t="s">
        <v>217</v>
      </c>
      <c r="D761" s="42" t="s">
        <v>223</v>
      </c>
      <c r="E761" s="42">
        <v>2031</v>
      </c>
      <c r="F761" s="44">
        <v>19558.897244400003</v>
      </c>
    </row>
    <row r="762" spans="1:6" ht="20.149999999999999" customHeight="1" x14ac:dyDescent="0.45">
      <c r="A762" s="42" t="s">
        <v>45</v>
      </c>
      <c r="B762" s="43" t="s">
        <v>199</v>
      </c>
      <c r="C762" s="42" t="s">
        <v>217</v>
      </c>
      <c r="D762" s="42" t="s">
        <v>223</v>
      </c>
      <c r="E762" s="42">
        <v>2032</v>
      </c>
      <c r="F762" s="44">
        <v>2694597.1921343999</v>
      </c>
    </row>
    <row r="763" spans="1:6" ht="20.149999999999999" customHeight="1" x14ac:dyDescent="0.45">
      <c r="A763" s="42" t="s">
        <v>45</v>
      </c>
      <c r="B763" s="43" t="s">
        <v>199</v>
      </c>
      <c r="C763" s="42" t="s">
        <v>217</v>
      </c>
      <c r="D763" s="42" t="s">
        <v>223</v>
      </c>
      <c r="E763" s="42">
        <v>2033</v>
      </c>
      <c r="F763" s="44">
        <v>269558.8972444</v>
      </c>
    </row>
    <row r="764" spans="1:6" ht="20.149999999999999" customHeight="1" x14ac:dyDescent="0.45">
      <c r="A764" s="42" t="s">
        <v>45</v>
      </c>
      <c r="B764" s="43" t="s">
        <v>199</v>
      </c>
      <c r="C764" s="42" t="s">
        <v>217</v>
      </c>
      <c r="D764" s="42" t="s">
        <v>223</v>
      </c>
      <c r="E764" s="42">
        <v>2034</v>
      </c>
      <c r="F764" s="44">
        <v>19518.149541800005</v>
      </c>
    </row>
    <row r="765" spans="1:6" ht="20.149999999999999" customHeight="1" x14ac:dyDescent="0.45">
      <c r="A765" s="42" t="s">
        <v>45</v>
      </c>
      <c r="B765" s="43" t="s">
        <v>199</v>
      </c>
      <c r="C765" s="42" t="s">
        <v>217</v>
      </c>
      <c r="D765" s="42" t="s">
        <v>223</v>
      </c>
      <c r="E765" s="42">
        <v>2035</v>
      </c>
      <c r="F765" s="44">
        <v>19558.897244400003</v>
      </c>
    </row>
    <row r="766" spans="1:6" ht="20.149999999999999" customHeight="1" x14ac:dyDescent="0.45">
      <c r="A766" s="42" t="s">
        <v>45</v>
      </c>
      <c r="B766" s="43" t="s">
        <v>199</v>
      </c>
      <c r="C766" s="42" t="s">
        <v>217</v>
      </c>
      <c r="D766" s="42" t="s">
        <v>223</v>
      </c>
      <c r="E766" s="42">
        <v>2036</v>
      </c>
      <c r="F766" s="44">
        <v>19558.897244400003</v>
      </c>
    </row>
    <row r="767" spans="1:6" ht="20.149999999999999" customHeight="1" x14ac:dyDescent="0.45">
      <c r="A767" s="42" t="s">
        <v>45</v>
      </c>
      <c r="B767" s="43" t="s">
        <v>199</v>
      </c>
      <c r="C767" s="42" t="s">
        <v>217</v>
      </c>
      <c r="D767" s="42" t="s">
        <v>223</v>
      </c>
      <c r="E767" s="42">
        <v>2037</v>
      </c>
      <c r="F767" s="44">
        <v>269558.8972444</v>
      </c>
    </row>
    <row r="768" spans="1:6" ht="20.149999999999999" customHeight="1" x14ac:dyDescent="0.45">
      <c r="A768" s="42" t="s">
        <v>45</v>
      </c>
      <c r="B768" s="43" t="s">
        <v>199</v>
      </c>
      <c r="C768" s="42" t="s">
        <v>217</v>
      </c>
      <c r="D768" s="42" t="s">
        <v>223</v>
      </c>
      <c r="E768" s="42">
        <v>2038</v>
      </c>
      <c r="F768" s="44">
        <v>19558.897244400003</v>
      </c>
    </row>
    <row r="769" spans="1:6" ht="20.149999999999999" customHeight="1" x14ac:dyDescent="0.45">
      <c r="A769" s="42" t="s">
        <v>45</v>
      </c>
      <c r="B769" s="43" t="s">
        <v>199</v>
      </c>
      <c r="C769" s="42" t="s">
        <v>217</v>
      </c>
      <c r="D769" s="42" t="s">
        <v>223</v>
      </c>
      <c r="E769" s="42">
        <v>2039</v>
      </c>
      <c r="F769" s="44">
        <v>19558.897244400003</v>
      </c>
    </row>
    <row r="770" spans="1:6" ht="20.149999999999999" customHeight="1" x14ac:dyDescent="0.45">
      <c r="A770" s="42" t="s">
        <v>45</v>
      </c>
      <c r="B770" s="43" t="s">
        <v>199</v>
      </c>
      <c r="C770" s="42" t="s">
        <v>217</v>
      </c>
      <c r="D770" s="42" t="s">
        <v>223</v>
      </c>
      <c r="E770" s="42">
        <v>2040</v>
      </c>
      <c r="F770" s="44">
        <v>19558.897244400003</v>
      </c>
    </row>
    <row r="771" spans="1:6" ht="20.149999999999999" customHeight="1" x14ac:dyDescent="0.45">
      <c r="A771" s="42" t="s">
        <v>45</v>
      </c>
      <c r="B771" s="43" t="s">
        <v>199</v>
      </c>
      <c r="C771" s="42" t="s">
        <v>217</v>
      </c>
      <c r="D771" s="42" t="s">
        <v>223</v>
      </c>
      <c r="E771" s="42">
        <v>2041</v>
      </c>
      <c r="F771" s="44">
        <v>6519.6324155000002</v>
      </c>
    </row>
    <row r="772" spans="1:6" ht="20.149999999999999" customHeight="1" x14ac:dyDescent="0.45">
      <c r="A772" s="42" t="s">
        <v>45</v>
      </c>
      <c r="B772" s="43" t="s">
        <v>199</v>
      </c>
      <c r="C772" s="42" t="s">
        <v>218</v>
      </c>
      <c r="D772" s="42" t="s">
        <v>223</v>
      </c>
      <c r="E772" s="42">
        <v>2041</v>
      </c>
      <c r="F772" s="44">
        <v>1276355.94737</v>
      </c>
    </row>
    <row r="773" spans="1:6" ht="20.149999999999999" customHeight="1" x14ac:dyDescent="0.45">
      <c r="A773" s="42" t="s">
        <v>46</v>
      </c>
      <c r="B773" s="43" t="s">
        <v>200</v>
      </c>
      <c r="C773" s="42" t="s">
        <v>213</v>
      </c>
      <c r="D773" s="42" t="s">
        <v>219</v>
      </c>
      <c r="E773" s="42">
        <v>2023</v>
      </c>
      <c r="F773" s="44">
        <v>903000</v>
      </c>
    </row>
    <row r="774" spans="1:6" ht="20.149999999999999" customHeight="1" x14ac:dyDescent="0.45">
      <c r="A774" s="42" t="s">
        <v>46</v>
      </c>
      <c r="B774" s="43" t="s">
        <v>200</v>
      </c>
      <c r="C774" s="42" t="s">
        <v>213</v>
      </c>
      <c r="D774" s="42" t="s">
        <v>219</v>
      </c>
      <c r="E774" s="42">
        <v>2024</v>
      </c>
      <c r="F774" s="44">
        <v>2066400</v>
      </c>
    </row>
    <row r="775" spans="1:6" ht="20.149999999999999" customHeight="1" x14ac:dyDescent="0.45">
      <c r="A775" s="42" t="s">
        <v>46</v>
      </c>
      <c r="B775" s="43" t="s">
        <v>200</v>
      </c>
      <c r="C775" s="42" t="s">
        <v>213</v>
      </c>
      <c r="D775" s="42" t="s">
        <v>219</v>
      </c>
      <c r="E775" s="42">
        <v>2025</v>
      </c>
      <c r="F775" s="44">
        <v>1589000</v>
      </c>
    </row>
    <row r="776" spans="1:6" ht="20.149999999999999" customHeight="1" x14ac:dyDescent="0.45">
      <c r="A776" s="42" t="s">
        <v>46</v>
      </c>
      <c r="B776" s="43" t="s">
        <v>200</v>
      </c>
      <c r="C776" s="42" t="s">
        <v>216</v>
      </c>
      <c r="D776" s="42" t="s">
        <v>219</v>
      </c>
      <c r="E776" s="42">
        <v>2017</v>
      </c>
      <c r="F776" s="44">
        <v>10266428.908847967</v>
      </c>
    </row>
    <row r="777" spans="1:6" ht="20.149999999999999" customHeight="1" x14ac:dyDescent="0.45">
      <c r="A777" s="42" t="s">
        <v>46</v>
      </c>
      <c r="B777" s="43" t="s">
        <v>200</v>
      </c>
      <c r="C777" s="42" t="s">
        <v>216</v>
      </c>
      <c r="D777" s="42" t="s">
        <v>219</v>
      </c>
      <c r="E777" s="42">
        <v>2018</v>
      </c>
      <c r="F777" s="44">
        <v>17959486.779808465</v>
      </c>
    </row>
    <row r="778" spans="1:6" ht="20.149999999999999" customHeight="1" x14ac:dyDescent="0.45">
      <c r="A778" s="42" t="s">
        <v>46</v>
      </c>
      <c r="B778" s="43" t="s">
        <v>200</v>
      </c>
      <c r="C778" s="42" t="s">
        <v>216</v>
      </c>
      <c r="D778" s="42" t="s">
        <v>219</v>
      </c>
      <c r="E778" s="42">
        <v>2019</v>
      </c>
      <c r="F778" s="44">
        <v>5350757.6763714133</v>
      </c>
    </row>
    <row r="779" spans="1:6" ht="20.149999999999999" customHeight="1" x14ac:dyDescent="0.45">
      <c r="A779" s="42" t="s">
        <v>46</v>
      </c>
      <c r="B779" s="43" t="s">
        <v>200</v>
      </c>
      <c r="C779" s="42" t="s">
        <v>216</v>
      </c>
      <c r="D779" s="42" t="s">
        <v>219</v>
      </c>
      <c r="E779" s="42">
        <v>2021</v>
      </c>
      <c r="F779" s="44">
        <v>7771620.0000000009</v>
      </c>
    </row>
    <row r="780" spans="1:6" ht="20.149999999999999" customHeight="1" x14ac:dyDescent="0.45">
      <c r="A780" s="42" t="s">
        <v>46</v>
      </c>
      <c r="B780" s="43" t="s">
        <v>200</v>
      </c>
      <c r="C780" s="42" t="s">
        <v>217</v>
      </c>
      <c r="D780" s="42" t="s">
        <v>219</v>
      </c>
      <c r="E780" s="42">
        <v>2022</v>
      </c>
      <c r="F780" s="44">
        <v>585500</v>
      </c>
    </row>
    <row r="781" spans="1:6" ht="20.149999999999999" customHeight="1" x14ac:dyDescent="0.45">
      <c r="A781" s="42" t="s">
        <v>46</v>
      </c>
      <c r="B781" s="43" t="s">
        <v>200</v>
      </c>
      <c r="C781" s="42" t="s">
        <v>217</v>
      </c>
      <c r="D781" s="42" t="s">
        <v>219</v>
      </c>
      <c r="E781" s="42">
        <v>2023</v>
      </c>
      <c r="F781" s="44">
        <v>7609536.6100000003</v>
      </c>
    </row>
    <row r="782" spans="1:6" ht="20.149999999999999" customHeight="1" x14ac:dyDescent="0.45">
      <c r="A782" s="42" t="s">
        <v>46</v>
      </c>
      <c r="B782" s="43" t="s">
        <v>200</v>
      </c>
      <c r="C782" s="42" t="s">
        <v>217</v>
      </c>
      <c r="D782" s="42" t="s">
        <v>219</v>
      </c>
      <c r="E782" s="42">
        <v>2024</v>
      </c>
      <c r="F782" s="44">
        <v>9166810.2999999989</v>
      </c>
    </row>
    <row r="783" spans="1:6" ht="20.149999999999999" customHeight="1" x14ac:dyDescent="0.45">
      <c r="A783" s="42" t="s">
        <v>46</v>
      </c>
      <c r="B783" s="43" t="s">
        <v>200</v>
      </c>
      <c r="C783" s="42" t="s">
        <v>217</v>
      </c>
      <c r="D783" s="42" t="s">
        <v>219</v>
      </c>
      <c r="E783" s="42">
        <v>2025</v>
      </c>
      <c r="F783" s="44">
        <v>269500</v>
      </c>
    </row>
    <row r="784" spans="1:6" ht="20.149999999999999" customHeight="1" x14ac:dyDescent="0.45">
      <c r="A784" s="42" t="s">
        <v>47</v>
      </c>
      <c r="B784" s="43" t="s">
        <v>48</v>
      </c>
      <c r="C784" s="42" t="s">
        <v>213</v>
      </c>
      <c r="D784" s="42" t="s">
        <v>221</v>
      </c>
      <c r="E784" s="42">
        <v>2017</v>
      </c>
      <c r="F784" s="44">
        <v>160006.91024860018</v>
      </c>
    </row>
    <row r="785" spans="1:6" ht="20.149999999999999" customHeight="1" x14ac:dyDescent="0.45">
      <c r="A785" s="42" t="s">
        <v>47</v>
      </c>
      <c r="B785" s="43" t="s">
        <v>48</v>
      </c>
      <c r="C785" s="42" t="s">
        <v>216</v>
      </c>
      <c r="D785" s="42" t="s">
        <v>221</v>
      </c>
      <c r="E785" s="42">
        <v>2017</v>
      </c>
      <c r="F785" s="44">
        <v>2968526.4176022192</v>
      </c>
    </row>
    <row r="786" spans="1:6" ht="20.149999999999999" customHeight="1" x14ac:dyDescent="0.45">
      <c r="A786" s="42" t="s">
        <v>47</v>
      </c>
      <c r="B786" s="43" t="s">
        <v>48</v>
      </c>
      <c r="C786" s="42" t="s">
        <v>216</v>
      </c>
      <c r="D786" s="42" t="s">
        <v>221</v>
      </c>
      <c r="E786" s="42">
        <v>2018</v>
      </c>
      <c r="F786" s="44">
        <v>442029.49527464015</v>
      </c>
    </row>
    <row r="787" spans="1:6" ht="20.149999999999999" customHeight="1" x14ac:dyDescent="0.45">
      <c r="A787" s="42" t="s">
        <v>47</v>
      </c>
      <c r="B787" s="43" t="s">
        <v>48</v>
      </c>
      <c r="C787" s="42" t="s">
        <v>217</v>
      </c>
      <c r="D787" s="42" t="s">
        <v>221</v>
      </c>
      <c r="E787" s="42">
        <v>2017</v>
      </c>
      <c r="F787" s="44">
        <v>1882822.3509352549</v>
      </c>
    </row>
    <row r="788" spans="1:6" ht="20.149999999999999" customHeight="1" x14ac:dyDescent="0.45">
      <c r="A788" s="42" t="s">
        <v>47</v>
      </c>
      <c r="B788" s="43" t="s">
        <v>48</v>
      </c>
      <c r="C788" s="42" t="s">
        <v>217</v>
      </c>
      <c r="D788" s="42" t="s">
        <v>221</v>
      </c>
      <c r="E788" s="42">
        <v>2018</v>
      </c>
      <c r="F788" s="44">
        <v>2454693.1043134057</v>
      </c>
    </row>
    <row r="789" spans="1:6" ht="20.149999999999999" customHeight="1" x14ac:dyDescent="0.45">
      <c r="A789" s="42" t="s">
        <v>47</v>
      </c>
      <c r="B789" s="43" t="s">
        <v>48</v>
      </c>
      <c r="C789" s="42" t="s">
        <v>217</v>
      </c>
      <c r="D789" s="42" t="s">
        <v>221</v>
      </c>
      <c r="E789" s="42">
        <v>2019</v>
      </c>
      <c r="F789" s="44">
        <v>597255.53402425023</v>
      </c>
    </row>
    <row r="790" spans="1:6" ht="20.149999999999999" customHeight="1" x14ac:dyDescent="0.45">
      <c r="A790" s="42" t="s">
        <v>49</v>
      </c>
      <c r="B790" s="43" t="s">
        <v>198</v>
      </c>
      <c r="C790" s="42" t="s">
        <v>213</v>
      </c>
      <c r="D790" s="42" t="s">
        <v>222</v>
      </c>
      <c r="E790" s="42">
        <v>2017</v>
      </c>
      <c r="F790" s="44">
        <v>111499.99999910005</v>
      </c>
    </row>
    <row r="791" spans="1:6" ht="20.149999999999999" customHeight="1" x14ac:dyDescent="0.45">
      <c r="A791" s="42" t="s">
        <v>49</v>
      </c>
      <c r="B791" s="43" t="s">
        <v>198</v>
      </c>
      <c r="C791" s="42" t="s">
        <v>213</v>
      </c>
      <c r="D791" s="42" t="s">
        <v>222</v>
      </c>
      <c r="E791" s="42">
        <v>2018</v>
      </c>
      <c r="F791" s="44">
        <v>265999.99999879976</v>
      </c>
    </row>
    <row r="792" spans="1:6" ht="20.149999999999999" customHeight="1" x14ac:dyDescent="0.45">
      <c r="A792" s="42" t="s">
        <v>49</v>
      </c>
      <c r="B792" s="43" t="s">
        <v>198</v>
      </c>
      <c r="C792" s="42" t="s">
        <v>213</v>
      </c>
      <c r="D792" s="42" t="s">
        <v>222</v>
      </c>
      <c r="E792" s="42">
        <v>2019</v>
      </c>
      <c r="F792" s="44">
        <v>228355.99999969991</v>
      </c>
    </row>
    <row r="793" spans="1:6" ht="20.149999999999999" customHeight="1" x14ac:dyDescent="0.45">
      <c r="A793" s="42" t="s">
        <v>49</v>
      </c>
      <c r="B793" s="43" t="s">
        <v>198</v>
      </c>
      <c r="C793" s="42" t="s">
        <v>213</v>
      </c>
      <c r="D793" s="42" t="s">
        <v>222</v>
      </c>
      <c r="E793" s="42">
        <v>2020</v>
      </c>
      <c r="F793" s="44">
        <v>238784</v>
      </c>
    </row>
    <row r="794" spans="1:6" ht="20.149999999999999" customHeight="1" x14ac:dyDescent="0.45">
      <c r="A794" s="42" t="s">
        <v>49</v>
      </c>
      <c r="B794" s="43" t="s">
        <v>198</v>
      </c>
      <c r="C794" s="42" t="s">
        <v>213</v>
      </c>
      <c r="D794" s="42" t="s">
        <v>222</v>
      </c>
      <c r="E794" s="42">
        <v>2021</v>
      </c>
      <c r="F794" s="44">
        <v>238784</v>
      </c>
    </row>
    <row r="795" spans="1:6" ht="20.149999999999999" customHeight="1" x14ac:dyDescent="0.45">
      <c r="A795" s="42" t="s">
        <v>49</v>
      </c>
      <c r="B795" s="43" t="s">
        <v>198</v>
      </c>
      <c r="C795" s="42" t="s">
        <v>213</v>
      </c>
      <c r="D795" s="42" t="s">
        <v>222</v>
      </c>
      <c r="E795" s="42">
        <v>2022</v>
      </c>
      <c r="F795" s="44">
        <v>76928</v>
      </c>
    </row>
    <row r="796" spans="1:6" ht="20.149999999999999" customHeight="1" x14ac:dyDescent="0.45">
      <c r="A796" s="42" t="s">
        <v>49</v>
      </c>
      <c r="B796" s="43" t="s">
        <v>198</v>
      </c>
      <c r="C796" s="42" t="s">
        <v>216</v>
      </c>
      <c r="D796" s="42" t="s">
        <v>222</v>
      </c>
      <c r="E796" s="42">
        <v>2017</v>
      </c>
      <c r="F796" s="44">
        <v>6525744.2919569602</v>
      </c>
    </row>
    <row r="797" spans="1:6" ht="20.149999999999999" customHeight="1" x14ac:dyDescent="0.45">
      <c r="A797" s="42" t="s">
        <v>49</v>
      </c>
      <c r="B797" s="43" t="s">
        <v>198</v>
      </c>
      <c r="C797" s="42" t="s">
        <v>216</v>
      </c>
      <c r="D797" s="42" t="s">
        <v>222</v>
      </c>
      <c r="E797" s="42">
        <v>2018</v>
      </c>
      <c r="F797" s="44">
        <v>6352073.8861464998</v>
      </c>
    </row>
    <row r="798" spans="1:6" ht="20.149999999999999" customHeight="1" x14ac:dyDescent="0.45">
      <c r="A798" s="42" t="s">
        <v>49</v>
      </c>
      <c r="B798" s="43" t="s">
        <v>198</v>
      </c>
      <c r="C798" s="42" t="s">
        <v>216</v>
      </c>
      <c r="D798" s="42" t="s">
        <v>222</v>
      </c>
      <c r="E798" s="42">
        <v>2019</v>
      </c>
      <c r="F798" s="44">
        <v>1204004.5486973806</v>
      </c>
    </row>
    <row r="799" spans="1:6" ht="20.149999999999999" customHeight="1" x14ac:dyDescent="0.45">
      <c r="A799" s="42" t="s">
        <v>49</v>
      </c>
      <c r="B799" s="43" t="s">
        <v>198</v>
      </c>
      <c r="C799" s="42" t="s">
        <v>217</v>
      </c>
      <c r="D799" s="42" t="s">
        <v>222</v>
      </c>
      <c r="E799" s="42">
        <v>2017</v>
      </c>
      <c r="F799" s="44">
        <v>283338.89000099956</v>
      </c>
    </row>
    <row r="800" spans="1:6" ht="20.149999999999999" customHeight="1" x14ac:dyDescent="0.45">
      <c r="A800" s="42" t="s">
        <v>49</v>
      </c>
      <c r="B800" s="43" t="s">
        <v>198</v>
      </c>
      <c r="C800" s="42" t="s">
        <v>217</v>
      </c>
      <c r="D800" s="42" t="s">
        <v>222</v>
      </c>
      <c r="E800" s="42">
        <v>2018</v>
      </c>
      <c r="F800" s="44">
        <v>372364.12000099942</v>
      </c>
    </row>
    <row r="801" spans="1:6" ht="20.149999999999999" customHeight="1" x14ac:dyDescent="0.45">
      <c r="A801" s="42" t="s">
        <v>49</v>
      </c>
      <c r="B801" s="43" t="s">
        <v>198</v>
      </c>
      <c r="C801" s="42" t="s">
        <v>217</v>
      </c>
      <c r="D801" s="42" t="s">
        <v>222</v>
      </c>
      <c r="E801" s="42">
        <v>2019</v>
      </c>
      <c r="F801" s="44">
        <v>280120.82999999984</v>
      </c>
    </row>
    <row r="802" spans="1:6" ht="20.149999999999999" customHeight="1" x14ac:dyDescent="0.45">
      <c r="A802" s="42" t="s">
        <v>49</v>
      </c>
      <c r="B802" s="43" t="s">
        <v>198</v>
      </c>
      <c r="C802" s="42" t="s">
        <v>217</v>
      </c>
      <c r="D802" s="42" t="s">
        <v>222</v>
      </c>
      <c r="E802" s="42">
        <v>2020</v>
      </c>
      <c r="F802" s="44">
        <v>276748.39999999991</v>
      </c>
    </row>
    <row r="803" spans="1:6" ht="20.149999999999999" customHeight="1" x14ac:dyDescent="0.45">
      <c r="A803" s="42" t="s">
        <v>49</v>
      </c>
      <c r="B803" s="43" t="s">
        <v>198</v>
      </c>
      <c r="C803" s="42" t="s">
        <v>217</v>
      </c>
      <c r="D803" s="42" t="s">
        <v>222</v>
      </c>
      <c r="E803" s="42">
        <v>2021</v>
      </c>
      <c r="F803" s="44">
        <v>276748.39999999991</v>
      </c>
    </row>
    <row r="804" spans="1:6" ht="20.149999999999999" customHeight="1" x14ac:dyDescent="0.45">
      <c r="A804" s="42" t="s">
        <v>49</v>
      </c>
      <c r="B804" s="43" t="s">
        <v>198</v>
      </c>
      <c r="C804" s="42" t="s">
        <v>217</v>
      </c>
      <c r="D804" s="42" t="s">
        <v>222</v>
      </c>
      <c r="E804" s="42">
        <v>2022</v>
      </c>
      <c r="F804" s="44">
        <v>91273.600000000006</v>
      </c>
    </row>
    <row r="805" spans="1:6" ht="20.149999999999999" customHeight="1" x14ac:dyDescent="0.45">
      <c r="A805" s="42" t="s">
        <v>50</v>
      </c>
      <c r="B805" s="43" t="s">
        <v>187</v>
      </c>
      <c r="C805" s="42" t="s">
        <v>216</v>
      </c>
      <c r="D805" s="42" t="s">
        <v>219</v>
      </c>
      <c r="E805" s="42">
        <v>2017</v>
      </c>
      <c r="F805" s="44">
        <v>16042269.234187303</v>
      </c>
    </row>
    <row r="806" spans="1:6" ht="20.149999999999999" customHeight="1" x14ac:dyDescent="0.45">
      <c r="A806" s="42" t="s">
        <v>51</v>
      </c>
      <c r="B806" s="43" t="s">
        <v>52</v>
      </c>
      <c r="C806" s="42" t="s">
        <v>213</v>
      </c>
      <c r="D806" s="42" t="s">
        <v>221</v>
      </c>
      <c r="E806" s="42">
        <v>2024</v>
      </c>
      <c r="F806" s="44">
        <v>419717</v>
      </c>
    </row>
    <row r="807" spans="1:6" ht="20.149999999999999" customHeight="1" x14ac:dyDescent="0.45">
      <c r="A807" s="42" t="s">
        <v>51</v>
      </c>
      <c r="B807" s="43" t="s">
        <v>52</v>
      </c>
      <c r="C807" s="42" t="s">
        <v>216</v>
      </c>
      <c r="D807" s="42" t="s">
        <v>221</v>
      </c>
      <c r="E807" s="42">
        <v>2017</v>
      </c>
      <c r="F807" s="44">
        <v>12915866.054480013</v>
      </c>
    </row>
    <row r="808" spans="1:6" ht="20.149999999999999" customHeight="1" x14ac:dyDescent="0.45">
      <c r="A808" s="42" t="s">
        <v>51</v>
      </c>
      <c r="B808" s="43" t="s">
        <v>52</v>
      </c>
      <c r="C808" s="42" t="s">
        <v>216</v>
      </c>
      <c r="D808" s="42" t="s">
        <v>221</v>
      </c>
      <c r="E808" s="42">
        <v>2018</v>
      </c>
      <c r="F808" s="44">
        <v>13472161.469946604</v>
      </c>
    </row>
    <row r="809" spans="1:6" ht="20.149999999999999" customHeight="1" x14ac:dyDescent="0.45">
      <c r="A809" s="42" t="s">
        <v>51</v>
      </c>
      <c r="B809" s="43" t="s">
        <v>52</v>
      </c>
      <c r="C809" s="42" t="s">
        <v>216</v>
      </c>
      <c r="D809" s="42" t="s">
        <v>221</v>
      </c>
      <c r="E809" s="42">
        <v>2019</v>
      </c>
      <c r="F809" s="44">
        <v>4690770.8964360002</v>
      </c>
    </row>
    <row r="810" spans="1:6" ht="20.149999999999999" customHeight="1" x14ac:dyDescent="0.45">
      <c r="A810" s="42" t="s">
        <v>51</v>
      </c>
      <c r="B810" s="43" t="s">
        <v>52</v>
      </c>
      <c r="C810" s="42" t="s">
        <v>216</v>
      </c>
      <c r="D810" s="42" t="s">
        <v>221</v>
      </c>
      <c r="E810" s="42">
        <v>2024</v>
      </c>
      <c r="F810" s="44">
        <v>526100</v>
      </c>
    </row>
    <row r="811" spans="1:6" ht="20.149999999999999" customHeight="1" x14ac:dyDescent="0.45">
      <c r="A811" s="42" t="s">
        <v>51</v>
      </c>
      <c r="B811" s="43" t="s">
        <v>52</v>
      </c>
      <c r="C811" s="42" t="s">
        <v>217</v>
      </c>
      <c r="D811" s="42" t="s">
        <v>221</v>
      </c>
      <c r="E811" s="42">
        <v>2017</v>
      </c>
      <c r="F811" s="44">
        <v>1150375.0226321993</v>
      </c>
    </row>
    <row r="812" spans="1:6" ht="20.149999999999999" customHeight="1" x14ac:dyDescent="0.45">
      <c r="A812" s="42" t="s">
        <v>53</v>
      </c>
      <c r="B812" s="43" t="s">
        <v>55</v>
      </c>
      <c r="C812" s="42" t="s">
        <v>213</v>
      </c>
      <c r="D812" s="42" t="s">
        <v>223</v>
      </c>
      <c r="E812" s="42">
        <v>2017</v>
      </c>
      <c r="F812" s="44">
        <v>1581044.4</v>
      </c>
    </row>
    <row r="813" spans="1:6" ht="20.149999999999999" customHeight="1" x14ac:dyDescent="0.45">
      <c r="A813" s="42" t="s">
        <v>53</v>
      </c>
      <c r="B813" s="43" t="s">
        <v>55</v>
      </c>
      <c r="C813" s="42" t="s">
        <v>213</v>
      </c>
      <c r="D813" s="42" t="s">
        <v>223</v>
      </c>
      <c r="E813" s="42">
        <v>2018</v>
      </c>
      <c r="F813" s="44">
        <v>2281307.1999999997</v>
      </c>
    </row>
    <row r="814" spans="1:6" ht="20.149999999999999" customHeight="1" x14ac:dyDescent="0.45">
      <c r="A814" s="42" t="s">
        <v>53</v>
      </c>
      <c r="B814" s="43" t="s">
        <v>55</v>
      </c>
      <c r="C814" s="42" t="s">
        <v>213</v>
      </c>
      <c r="D814" s="42" t="s">
        <v>223</v>
      </c>
      <c r="E814" s="42">
        <v>2019</v>
      </c>
      <c r="F814" s="44">
        <v>1496019.4172604997</v>
      </c>
    </row>
    <row r="815" spans="1:6" ht="20.149999999999999" customHeight="1" x14ac:dyDescent="0.45">
      <c r="A815" s="42" t="s">
        <v>53</v>
      </c>
      <c r="B815" s="43" t="s">
        <v>55</v>
      </c>
      <c r="C815" s="42" t="s">
        <v>213</v>
      </c>
      <c r="D815" s="42" t="s">
        <v>223</v>
      </c>
      <c r="E815" s="42">
        <v>2020</v>
      </c>
      <c r="F815" s="44">
        <v>1426204.3153470003</v>
      </c>
    </row>
    <row r="816" spans="1:6" ht="20.149999999999999" customHeight="1" x14ac:dyDescent="0.45">
      <c r="A816" s="42" t="s">
        <v>53</v>
      </c>
      <c r="B816" s="43" t="s">
        <v>55</v>
      </c>
      <c r="C816" s="42" t="s">
        <v>213</v>
      </c>
      <c r="D816" s="42" t="s">
        <v>223</v>
      </c>
      <c r="E816" s="42">
        <v>2021</v>
      </c>
      <c r="F816" s="44">
        <v>1209840.3388824998</v>
      </c>
    </row>
    <row r="817" spans="1:6" ht="20.149999999999999" customHeight="1" x14ac:dyDescent="0.45">
      <c r="A817" s="42" t="s">
        <v>53</v>
      </c>
      <c r="B817" s="43" t="s">
        <v>55</v>
      </c>
      <c r="C817" s="42" t="s">
        <v>213</v>
      </c>
      <c r="D817" s="42" t="s">
        <v>223</v>
      </c>
      <c r="E817" s="42">
        <v>2022</v>
      </c>
      <c r="F817" s="44">
        <v>1218716.830784</v>
      </c>
    </row>
    <row r="818" spans="1:6" ht="20.149999999999999" customHeight="1" x14ac:dyDescent="0.45">
      <c r="A818" s="42" t="s">
        <v>53</v>
      </c>
      <c r="B818" s="43" t="s">
        <v>55</v>
      </c>
      <c r="C818" s="42" t="s">
        <v>213</v>
      </c>
      <c r="D818" s="42" t="s">
        <v>223</v>
      </c>
      <c r="E818" s="42">
        <v>2023</v>
      </c>
      <c r="F818" s="44">
        <v>1226612.6900503999</v>
      </c>
    </row>
    <row r="819" spans="1:6" ht="20.149999999999999" customHeight="1" x14ac:dyDescent="0.45">
      <c r="A819" s="42" t="s">
        <v>53</v>
      </c>
      <c r="B819" s="43" t="s">
        <v>55</v>
      </c>
      <c r="C819" s="42" t="s">
        <v>213</v>
      </c>
      <c r="D819" s="42" t="s">
        <v>223</v>
      </c>
      <c r="E819" s="42">
        <v>2024</v>
      </c>
      <c r="F819" s="44">
        <v>1218603.1321069999</v>
      </c>
    </row>
    <row r="820" spans="1:6" ht="20.149999999999999" customHeight="1" x14ac:dyDescent="0.45">
      <c r="A820" s="42" t="s">
        <v>53</v>
      </c>
      <c r="B820" s="43" t="s">
        <v>55</v>
      </c>
      <c r="C820" s="42" t="s">
        <v>213</v>
      </c>
      <c r="D820" s="42" t="s">
        <v>223</v>
      </c>
      <c r="E820" s="42">
        <v>2025</v>
      </c>
      <c r="F820" s="44">
        <v>1212426.4552345001</v>
      </c>
    </row>
    <row r="821" spans="1:6" ht="20.149999999999999" customHeight="1" x14ac:dyDescent="0.45">
      <c r="A821" s="42" t="s">
        <v>53</v>
      </c>
      <c r="B821" s="43" t="s">
        <v>55</v>
      </c>
      <c r="C821" s="42" t="s">
        <v>213</v>
      </c>
      <c r="D821" s="42" t="s">
        <v>223</v>
      </c>
      <c r="E821" s="42">
        <v>2026</v>
      </c>
      <c r="F821" s="44">
        <v>1081289.9373740002</v>
      </c>
    </row>
    <row r="822" spans="1:6" ht="20.149999999999999" customHeight="1" x14ac:dyDescent="0.45">
      <c r="A822" s="42" t="s">
        <v>53</v>
      </c>
      <c r="B822" s="43" t="s">
        <v>55</v>
      </c>
      <c r="C822" s="42" t="s">
        <v>213</v>
      </c>
      <c r="D822" s="42" t="s">
        <v>223</v>
      </c>
      <c r="E822" s="42">
        <v>2027</v>
      </c>
      <c r="F822" s="44">
        <v>999993.03217250004</v>
      </c>
    </row>
    <row r="823" spans="1:6" ht="20.149999999999999" customHeight="1" x14ac:dyDescent="0.45">
      <c r="A823" s="42" t="s">
        <v>53</v>
      </c>
      <c r="B823" s="43" t="s">
        <v>55</v>
      </c>
      <c r="C823" s="42" t="s">
        <v>213</v>
      </c>
      <c r="D823" s="42" t="s">
        <v>223</v>
      </c>
      <c r="E823" s="42">
        <v>2028</v>
      </c>
      <c r="F823" s="44">
        <v>828113.52090899996</v>
      </c>
    </row>
    <row r="824" spans="1:6" ht="20.149999999999999" customHeight="1" x14ac:dyDescent="0.45">
      <c r="A824" s="42" t="s">
        <v>53</v>
      </c>
      <c r="B824" s="43" t="s">
        <v>55</v>
      </c>
      <c r="C824" s="42" t="s">
        <v>213</v>
      </c>
      <c r="D824" s="42" t="s">
        <v>223</v>
      </c>
      <c r="E824" s="42">
        <v>2029</v>
      </c>
      <c r="F824" s="44">
        <v>804502.95832450013</v>
      </c>
    </row>
    <row r="825" spans="1:6" ht="20.149999999999999" customHeight="1" x14ac:dyDescent="0.45">
      <c r="A825" s="42" t="s">
        <v>53</v>
      </c>
      <c r="B825" s="43" t="s">
        <v>55</v>
      </c>
      <c r="C825" s="42" t="s">
        <v>213</v>
      </c>
      <c r="D825" s="42" t="s">
        <v>223</v>
      </c>
      <c r="E825" s="42">
        <v>2030</v>
      </c>
      <c r="F825" s="44">
        <v>627567.12133500003</v>
      </c>
    </row>
    <row r="826" spans="1:6" ht="20.149999999999999" customHeight="1" x14ac:dyDescent="0.45">
      <c r="A826" s="42" t="s">
        <v>53</v>
      </c>
      <c r="B826" s="43" t="s">
        <v>55</v>
      </c>
      <c r="C826" s="42" t="s">
        <v>213</v>
      </c>
      <c r="D826" s="42" t="s">
        <v>223</v>
      </c>
      <c r="E826" s="42">
        <v>2031</v>
      </c>
      <c r="F826" s="44">
        <v>644179.31648550008</v>
      </c>
    </row>
    <row r="827" spans="1:6" ht="20.149999999999999" customHeight="1" x14ac:dyDescent="0.45">
      <c r="A827" s="42" t="s">
        <v>53</v>
      </c>
      <c r="B827" s="43" t="s">
        <v>55</v>
      </c>
      <c r="C827" s="42" t="s">
        <v>213</v>
      </c>
      <c r="D827" s="42" t="s">
        <v>223</v>
      </c>
      <c r="E827" s="42">
        <v>2032</v>
      </c>
      <c r="F827" s="44">
        <v>567799.27837199997</v>
      </c>
    </row>
    <row r="828" spans="1:6" ht="20.149999999999999" customHeight="1" x14ac:dyDescent="0.45">
      <c r="A828" s="42" t="s">
        <v>53</v>
      </c>
      <c r="B828" s="43" t="s">
        <v>55</v>
      </c>
      <c r="C828" s="42" t="s">
        <v>213</v>
      </c>
      <c r="D828" s="42" t="s">
        <v>223</v>
      </c>
      <c r="E828" s="42">
        <v>2033</v>
      </c>
      <c r="F828" s="44">
        <v>562760.35947350005</v>
      </c>
    </row>
    <row r="829" spans="1:6" ht="20.149999999999999" customHeight="1" x14ac:dyDescent="0.45">
      <c r="A829" s="42" t="s">
        <v>53</v>
      </c>
      <c r="B829" s="43" t="s">
        <v>55</v>
      </c>
      <c r="C829" s="42" t="s">
        <v>213</v>
      </c>
      <c r="D829" s="42" t="s">
        <v>223</v>
      </c>
      <c r="E829" s="42">
        <v>2034</v>
      </c>
      <c r="F829" s="44">
        <v>526177.30491299997</v>
      </c>
    </row>
    <row r="830" spans="1:6" ht="20.149999999999999" customHeight="1" x14ac:dyDescent="0.45">
      <c r="A830" s="42" t="s">
        <v>53</v>
      </c>
      <c r="B830" s="43" t="s">
        <v>55</v>
      </c>
      <c r="C830" s="42" t="s">
        <v>213</v>
      </c>
      <c r="D830" s="42" t="s">
        <v>223</v>
      </c>
      <c r="E830" s="42">
        <v>2035</v>
      </c>
      <c r="F830" s="44">
        <v>566450.18554350012</v>
      </c>
    </row>
    <row r="831" spans="1:6" ht="20.149999999999999" customHeight="1" x14ac:dyDescent="0.45">
      <c r="A831" s="42" t="s">
        <v>53</v>
      </c>
      <c r="B831" s="43" t="s">
        <v>55</v>
      </c>
      <c r="C831" s="42" t="s">
        <v>213</v>
      </c>
      <c r="D831" s="42" t="s">
        <v>223</v>
      </c>
      <c r="E831" s="42">
        <v>2036</v>
      </c>
      <c r="F831" s="44">
        <v>322053.00112899992</v>
      </c>
    </row>
    <row r="832" spans="1:6" ht="20.149999999999999" customHeight="1" x14ac:dyDescent="0.45">
      <c r="A832" s="42" t="s">
        <v>53</v>
      </c>
      <c r="B832" s="43" t="s">
        <v>55</v>
      </c>
      <c r="C832" s="42" t="s">
        <v>213</v>
      </c>
      <c r="D832" s="42" t="s">
        <v>223</v>
      </c>
      <c r="E832" s="42">
        <v>2037</v>
      </c>
      <c r="F832" s="44">
        <v>343740.21501500002</v>
      </c>
    </row>
    <row r="833" spans="1:6" ht="20.149999999999999" customHeight="1" x14ac:dyDescent="0.45">
      <c r="A833" s="42" t="s">
        <v>53</v>
      </c>
      <c r="B833" s="43" t="s">
        <v>55</v>
      </c>
      <c r="C833" s="42" t="s">
        <v>213</v>
      </c>
      <c r="D833" s="42" t="s">
        <v>223</v>
      </c>
      <c r="E833" s="42">
        <v>2038</v>
      </c>
      <c r="F833" s="44">
        <v>289444.34822700004</v>
      </c>
    </row>
    <row r="834" spans="1:6" ht="20.149999999999999" customHeight="1" x14ac:dyDescent="0.45">
      <c r="A834" s="42" t="s">
        <v>53</v>
      </c>
      <c r="B834" s="43" t="s">
        <v>55</v>
      </c>
      <c r="C834" s="42" t="s">
        <v>213</v>
      </c>
      <c r="D834" s="42" t="s">
        <v>223</v>
      </c>
      <c r="E834" s="42">
        <v>2039</v>
      </c>
      <c r="F834" s="44">
        <v>259211.27270720003</v>
      </c>
    </row>
    <row r="835" spans="1:6" ht="20.149999999999999" customHeight="1" x14ac:dyDescent="0.45">
      <c r="A835" s="42" t="s">
        <v>53</v>
      </c>
      <c r="B835" s="43" t="s">
        <v>55</v>
      </c>
      <c r="C835" s="42" t="s">
        <v>213</v>
      </c>
      <c r="D835" s="42" t="s">
        <v>223</v>
      </c>
      <c r="E835" s="42">
        <v>2040</v>
      </c>
      <c r="F835" s="44">
        <v>184987.76338690001</v>
      </c>
    </row>
    <row r="836" spans="1:6" ht="20.149999999999999" customHeight="1" x14ac:dyDescent="0.45">
      <c r="A836" s="42" t="s">
        <v>53</v>
      </c>
      <c r="B836" s="43" t="s">
        <v>55</v>
      </c>
      <c r="C836" s="42" t="s">
        <v>213</v>
      </c>
      <c r="D836" s="42" t="s">
        <v>223</v>
      </c>
      <c r="E836" s="42">
        <v>2041</v>
      </c>
      <c r="F836" s="44">
        <v>62048.57491369998</v>
      </c>
    </row>
    <row r="837" spans="1:6" ht="20.149999999999999" customHeight="1" x14ac:dyDescent="0.45">
      <c r="A837" s="42" t="s">
        <v>53</v>
      </c>
      <c r="B837" s="43" t="s">
        <v>55</v>
      </c>
      <c r="C837" s="42" t="s">
        <v>216</v>
      </c>
      <c r="D837" s="42" t="s">
        <v>223</v>
      </c>
      <c r="E837" s="42">
        <v>2017</v>
      </c>
      <c r="F837" s="44">
        <v>1308065.6000000001</v>
      </c>
    </row>
    <row r="838" spans="1:6" ht="20.149999999999999" customHeight="1" x14ac:dyDescent="0.45">
      <c r="A838" s="42" t="s">
        <v>53</v>
      </c>
      <c r="B838" s="43" t="s">
        <v>55</v>
      </c>
      <c r="C838" s="42" t="s">
        <v>216</v>
      </c>
      <c r="D838" s="42" t="s">
        <v>223</v>
      </c>
      <c r="E838" s="42">
        <v>2018</v>
      </c>
      <c r="F838" s="44">
        <v>325862.8</v>
      </c>
    </row>
    <row r="839" spans="1:6" ht="20.149999999999999" customHeight="1" x14ac:dyDescent="0.45">
      <c r="A839" s="42" t="s">
        <v>53</v>
      </c>
      <c r="B839" s="43" t="s">
        <v>55</v>
      </c>
      <c r="C839" s="42" t="s">
        <v>217</v>
      </c>
      <c r="D839" s="42" t="s">
        <v>223</v>
      </c>
      <c r="E839" s="42">
        <v>2017</v>
      </c>
      <c r="F839" s="44">
        <v>799670</v>
      </c>
    </row>
    <row r="840" spans="1:6" ht="20.149999999999999" customHeight="1" x14ac:dyDescent="0.45">
      <c r="A840" s="42" t="s">
        <v>53</v>
      </c>
      <c r="B840" s="43" t="s">
        <v>55</v>
      </c>
      <c r="C840" s="42" t="s">
        <v>217</v>
      </c>
      <c r="D840" s="42" t="s">
        <v>223</v>
      </c>
      <c r="E840" s="42">
        <v>2019</v>
      </c>
      <c r="F840" s="44">
        <v>1400143.75</v>
      </c>
    </row>
    <row r="841" spans="1:6" ht="20.149999999999999" customHeight="1" x14ac:dyDescent="0.45">
      <c r="A841" s="42" t="s">
        <v>53</v>
      </c>
      <c r="B841" s="43" t="s">
        <v>55</v>
      </c>
      <c r="C841" s="42" t="s">
        <v>217</v>
      </c>
      <c r="D841" s="42" t="s">
        <v>223</v>
      </c>
      <c r="E841" s="42">
        <v>2020</v>
      </c>
      <c r="F841" s="44">
        <v>209750</v>
      </c>
    </row>
    <row r="842" spans="1:6" ht="20.149999999999999" customHeight="1" x14ac:dyDescent="0.45">
      <c r="A842" s="42" t="s">
        <v>53</v>
      </c>
      <c r="B842" s="43" t="s">
        <v>55</v>
      </c>
      <c r="C842" s="42" t="s">
        <v>217</v>
      </c>
      <c r="D842" s="42" t="s">
        <v>223</v>
      </c>
      <c r="E842" s="42">
        <v>2021</v>
      </c>
      <c r="F842" s="44">
        <v>2065232.5</v>
      </c>
    </row>
    <row r="843" spans="1:6" ht="20.149999999999999" customHeight="1" x14ac:dyDescent="0.45">
      <c r="A843" s="42" t="s">
        <v>53</v>
      </c>
      <c r="B843" s="43" t="s">
        <v>55</v>
      </c>
      <c r="C843" s="42" t="s">
        <v>217</v>
      </c>
      <c r="D843" s="42" t="s">
        <v>223</v>
      </c>
      <c r="E843" s="42">
        <v>2022</v>
      </c>
      <c r="F843" s="44">
        <v>2033432.5</v>
      </c>
    </row>
    <row r="844" spans="1:6" ht="20.149999999999999" customHeight="1" x14ac:dyDescent="0.45">
      <c r="A844" s="42" t="s">
        <v>53</v>
      </c>
      <c r="B844" s="43" t="s">
        <v>55</v>
      </c>
      <c r="C844" s="42" t="s">
        <v>217</v>
      </c>
      <c r="D844" s="42" t="s">
        <v>223</v>
      </c>
      <c r="E844" s="42">
        <v>2023</v>
      </c>
      <c r="F844" s="44">
        <v>175750</v>
      </c>
    </row>
    <row r="845" spans="1:6" ht="20.149999999999999" customHeight="1" x14ac:dyDescent="0.45">
      <c r="A845" s="42" t="s">
        <v>53</v>
      </c>
      <c r="B845" s="43" t="s">
        <v>55</v>
      </c>
      <c r="C845" s="42" t="s">
        <v>217</v>
      </c>
      <c r="D845" s="42" t="s">
        <v>223</v>
      </c>
      <c r="E845" s="42">
        <v>2024</v>
      </c>
      <c r="F845" s="44">
        <v>1990732.5</v>
      </c>
    </row>
    <row r="846" spans="1:6" ht="20.149999999999999" customHeight="1" x14ac:dyDescent="0.45">
      <c r="A846" s="42" t="s">
        <v>53</v>
      </c>
      <c r="B846" s="43" t="s">
        <v>55</v>
      </c>
      <c r="C846" s="42" t="s">
        <v>217</v>
      </c>
      <c r="D846" s="42" t="s">
        <v>223</v>
      </c>
      <c r="E846" s="42">
        <v>2025</v>
      </c>
      <c r="F846" s="44">
        <v>1932582.5000000002</v>
      </c>
    </row>
    <row r="847" spans="1:6" ht="20.149999999999999" customHeight="1" x14ac:dyDescent="0.45">
      <c r="A847" s="42" t="s">
        <v>53</v>
      </c>
      <c r="B847" s="43" t="s">
        <v>55</v>
      </c>
      <c r="C847" s="42" t="s">
        <v>217</v>
      </c>
      <c r="D847" s="42" t="s">
        <v>223</v>
      </c>
      <c r="E847" s="42">
        <v>2026</v>
      </c>
      <c r="F847" s="44">
        <v>28500</v>
      </c>
    </row>
    <row r="848" spans="1:6" ht="20.149999999999999" customHeight="1" x14ac:dyDescent="0.45">
      <c r="A848" s="42" t="s">
        <v>53</v>
      </c>
      <c r="B848" s="43" t="s">
        <v>55</v>
      </c>
      <c r="C848" s="42" t="s">
        <v>217</v>
      </c>
      <c r="D848" s="42" t="s">
        <v>223</v>
      </c>
      <c r="E848" s="42">
        <v>2027</v>
      </c>
      <c r="F848" s="44">
        <v>2008282.5</v>
      </c>
    </row>
    <row r="849" spans="1:6" ht="20.149999999999999" customHeight="1" x14ac:dyDescent="0.45">
      <c r="A849" s="42" t="s">
        <v>53</v>
      </c>
      <c r="B849" s="43" t="s">
        <v>55</v>
      </c>
      <c r="C849" s="42" t="s">
        <v>217</v>
      </c>
      <c r="D849" s="42" t="s">
        <v>223</v>
      </c>
      <c r="E849" s="42">
        <v>2028</v>
      </c>
      <c r="F849" s="44">
        <v>252218.75</v>
      </c>
    </row>
    <row r="850" spans="1:6" ht="20.149999999999999" customHeight="1" x14ac:dyDescent="0.45">
      <c r="A850" s="42" t="s">
        <v>53</v>
      </c>
      <c r="B850" s="43" t="s">
        <v>55</v>
      </c>
      <c r="C850" s="42" t="s">
        <v>217</v>
      </c>
      <c r="D850" s="42" t="s">
        <v>223</v>
      </c>
      <c r="E850" s="42">
        <v>2029</v>
      </c>
      <c r="F850" s="44">
        <v>475937.5</v>
      </c>
    </row>
    <row r="851" spans="1:6" ht="20.149999999999999" customHeight="1" x14ac:dyDescent="0.45">
      <c r="A851" s="42" t="s">
        <v>53</v>
      </c>
      <c r="B851" s="43" t="s">
        <v>55</v>
      </c>
      <c r="C851" s="42" t="s">
        <v>217</v>
      </c>
      <c r="D851" s="42" t="s">
        <v>223</v>
      </c>
      <c r="E851" s="42">
        <v>2030</v>
      </c>
      <c r="F851" s="44">
        <v>108500</v>
      </c>
    </row>
    <row r="852" spans="1:6" ht="20.149999999999999" customHeight="1" x14ac:dyDescent="0.45">
      <c r="A852" s="42" t="s">
        <v>53</v>
      </c>
      <c r="B852" s="43" t="s">
        <v>55</v>
      </c>
      <c r="C852" s="42" t="s">
        <v>217</v>
      </c>
      <c r="D852" s="42" t="s">
        <v>223</v>
      </c>
      <c r="E852" s="42">
        <v>2031</v>
      </c>
      <c r="F852" s="44">
        <v>243718.75</v>
      </c>
    </row>
    <row r="853" spans="1:6" ht="20.149999999999999" customHeight="1" x14ac:dyDescent="0.45">
      <c r="A853" s="42" t="s">
        <v>53</v>
      </c>
      <c r="B853" s="43" t="s">
        <v>55</v>
      </c>
      <c r="C853" s="42" t="s">
        <v>217</v>
      </c>
      <c r="D853" s="42" t="s">
        <v>223</v>
      </c>
      <c r="E853" s="42">
        <v>2032</v>
      </c>
      <c r="F853" s="44">
        <v>243718.75</v>
      </c>
    </row>
    <row r="854" spans="1:6" ht="20.149999999999999" customHeight="1" x14ac:dyDescent="0.45">
      <c r="A854" s="42" t="s">
        <v>53</v>
      </c>
      <c r="B854" s="43" t="s">
        <v>55</v>
      </c>
      <c r="C854" s="42" t="s">
        <v>217</v>
      </c>
      <c r="D854" s="42" t="s">
        <v>223</v>
      </c>
      <c r="E854" s="42">
        <v>2033</v>
      </c>
      <c r="F854" s="44">
        <v>100000</v>
      </c>
    </row>
    <row r="855" spans="1:6" ht="20.149999999999999" customHeight="1" x14ac:dyDescent="0.45">
      <c r="A855" s="42" t="s">
        <v>53</v>
      </c>
      <c r="B855" s="43" t="s">
        <v>55</v>
      </c>
      <c r="C855" s="42" t="s">
        <v>217</v>
      </c>
      <c r="D855" s="42" t="s">
        <v>223</v>
      </c>
      <c r="E855" s="42">
        <v>2034</v>
      </c>
      <c r="F855" s="44">
        <v>243718.75</v>
      </c>
    </row>
    <row r="856" spans="1:6" ht="20.149999999999999" customHeight="1" x14ac:dyDescent="0.45">
      <c r="A856" s="42" t="s">
        <v>53</v>
      </c>
      <c r="B856" s="43" t="s">
        <v>55</v>
      </c>
      <c r="C856" s="42" t="s">
        <v>217</v>
      </c>
      <c r="D856" s="42" t="s">
        <v>223</v>
      </c>
      <c r="E856" s="42">
        <v>2035</v>
      </c>
      <c r="F856" s="44">
        <v>243718.75</v>
      </c>
    </row>
    <row r="857" spans="1:6" ht="20.149999999999999" customHeight="1" x14ac:dyDescent="0.45">
      <c r="A857" s="42" t="s">
        <v>53</v>
      </c>
      <c r="B857" s="43" t="s">
        <v>55</v>
      </c>
      <c r="C857" s="42" t="s">
        <v>217</v>
      </c>
      <c r="D857" s="42" t="s">
        <v>223</v>
      </c>
      <c r="E857" s="42">
        <v>2036</v>
      </c>
      <c r="F857" s="44">
        <v>20000</v>
      </c>
    </row>
    <row r="858" spans="1:6" ht="20.149999999999999" customHeight="1" x14ac:dyDescent="0.45">
      <c r="A858" s="42" t="s">
        <v>53</v>
      </c>
      <c r="B858" s="43" t="s">
        <v>55</v>
      </c>
      <c r="C858" s="42" t="s">
        <v>217</v>
      </c>
      <c r="D858" s="42" t="s">
        <v>223</v>
      </c>
      <c r="E858" s="42">
        <v>2037</v>
      </c>
      <c r="F858" s="44">
        <v>223718.75</v>
      </c>
    </row>
    <row r="859" spans="1:6" ht="20.149999999999999" customHeight="1" x14ac:dyDescent="0.45">
      <c r="A859" s="42" t="s">
        <v>53</v>
      </c>
      <c r="B859" s="43" t="s">
        <v>55</v>
      </c>
      <c r="C859" s="42" t="s">
        <v>217</v>
      </c>
      <c r="D859" s="42" t="s">
        <v>223</v>
      </c>
      <c r="E859" s="42">
        <v>2039</v>
      </c>
      <c r="F859" s="44">
        <v>20000</v>
      </c>
    </row>
    <row r="860" spans="1:6" ht="20.149999999999999" customHeight="1" x14ac:dyDescent="0.45">
      <c r="A860" s="42" t="s">
        <v>53</v>
      </c>
      <c r="B860" s="43" t="s">
        <v>55</v>
      </c>
      <c r="C860" s="42" t="s">
        <v>218</v>
      </c>
      <c r="D860" s="42" t="s">
        <v>223</v>
      </c>
      <c r="E860" s="42">
        <v>2019</v>
      </c>
      <c r="F860" s="44">
        <v>165947.50999999998</v>
      </c>
    </row>
    <row r="861" spans="1:6" ht="20.149999999999999" customHeight="1" x14ac:dyDescent="0.45">
      <c r="A861" s="42" t="s">
        <v>53</v>
      </c>
      <c r="B861" s="43" t="s">
        <v>55</v>
      </c>
      <c r="C861" s="42" t="s">
        <v>218</v>
      </c>
      <c r="D861" s="42" t="s">
        <v>223</v>
      </c>
      <c r="E861" s="42">
        <v>2020</v>
      </c>
      <c r="F861" s="44">
        <v>175137.7</v>
      </c>
    </row>
    <row r="862" spans="1:6" ht="20.149999999999999" customHeight="1" x14ac:dyDescent="0.45">
      <c r="A862" s="42" t="s">
        <v>53</v>
      </c>
      <c r="B862" s="43" t="s">
        <v>55</v>
      </c>
      <c r="C862" s="42" t="s">
        <v>218</v>
      </c>
      <c r="D862" s="42" t="s">
        <v>223</v>
      </c>
      <c r="E862" s="42">
        <v>2021</v>
      </c>
      <c r="F862" s="44">
        <v>170851.3</v>
      </c>
    </row>
    <row r="863" spans="1:6" ht="20.149999999999999" customHeight="1" x14ac:dyDescent="0.45">
      <c r="A863" s="42" t="s">
        <v>53</v>
      </c>
      <c r="B863" s="43" t="s">
        <v>55</v>
      </c>
      <c r="C863" s="42" t="s">
        <v>218</v>
      </c>
      <c r="D863" s="42" t="s">
        <v>223</v>
      </c>
      <c r="E863" s="42">
        <v>2022</v>
      </c>
      <c r="F863" s="44">
        <v>175992.6</v>
      </c>
    </row>
    <row r="864" spans="1:6" ht="20.149999999999999" customHeight="1" x14ac:dyDescent="0.45">
      <c r="A864" s="42" t="s">
        <v>53</v>
      </c>
      <c r="B864" s="43" t="s">
        <v>55</v>
      </c>
      <c r="C864" s="42" t="s">
        <v>218</v>
      </c>
      <c r="D864" s="42" t="s">
        <v>223</v>
      </c>
      <c r="E864" s="42">
        <v>2023</v>
      </c>
      <c r="F864" s="44">
        <v>176991.4</v>
      </c>
    </row>
    <row r="865" spans="1:6" ht="20.149999999999999" customHeight="1" x14ac:dyDescent="0.45">
      <c r="A865" s="42" t="s">
        <v>53</v>
      </c>
      <c r="B865" s="43" t="s">
        <v>55</v>
      </c>
      <c r="C865" s="42" t="s">
        <v>218</v>
      </c>
      <c r="D865" s="42" t="s">
        <v>223</v>
      </c>
      <c r="E865" s="42">
        <v>2024</v>
      </c>
      <c r="F865" s="44">
        <v>168830.1</v>
      </c>
    </row>
    <row r="866" spans="1:6" ht="20.149999999999999" customHeight="1" x14ac:dyDescent="0.45">
      <c r="A866" s="42" t="s">
        <v>53</v>
      </c>
      <c r="B866" s="43" t="s">
        <v>55</v>
      </c>
      <c r="C866" s="42" t="s">
        <v>218</v>
      </c>
      <c r="D866" s="42" t="s">
        <v>223</v>
      </c>
      <c r="E866" s="42">
        <v>2025</v>
      </c>
      <c r="F866" s="44">
        <v>170509.4</v>
      </c>
    </row>
    <row r="867" spans="1:6" ht="20.149999999999999" customHeight="1" x14ac:dyDescent="0.45">
      <c r="A867" s="42" t="s">
        <v>53</v>
      </c>
      <c r="B867" s="43" t="s">
        <v>55</v>
      </c>
      <c r="C867" s="42" t="s">
        <v>218</v>
      </c>
      <c r="D867" s="42" t="s">
        <v>223</v>
      </c>
      <c r="E867" s="42">
        <v>2026</v>
      </c>
      <c r="F867" s="44">
        <v>168356.9</v>
      </c>
    </row>
    <row r="868" spans="1:6" ht="20.149999999999999" customHeight="1" x14ac:dyDescent="0.45">
      <c r="A868" s="42" t="s">
        <v>53</v>
      </c>
      <c r="B868" s="43" t="s">
        <v>55</v>
      </c>
      <c r="C868" s="42" t="s">
        <v>218</v>
      </c>
      <c r="D868" s="42" t="s">
        <v>223</v>
      </c>
      <c r="E868" s="42">
        <v>2027</v>
      </c>
      <c r="F868" s="44">
        <v>160347.79999999999</v>
      </c>
    </row>
    <row r="869" spans="1:6" ht="20.149999999999999" customHeight="1" x14ac:dyDescent="0.45">
      <c r="A869" s="42" t="s">
        <v>53</v>
      </c>
      <c r="B869" s="43" t="s">
        <v>55</v>
      </c>
      <c r="C869" s="42" t="s">
        <v>218</v>
      </c>
      <c r="D869" s="42" t="s">
        <v>223</v>
      </c>
      <c r="E869" s="42">
        <v>2028</v>
      </c>
      <c r="F869" s="44">
        <v>151840.4</v>
      </c>
    </row>
    <row r="870" spans="1:6" ht="20.149999999999999" customHeight="1" x14ac:dyDescent="0.45">
      <c r="A870" s="42" t="s">
        <v>53</v>
      </c>
      <c r="B870" s="43" t="s">
        <v>55</v>
      </c>
      <c r="C870" s="42" t="s">
        <v>218</v>
      </c>
      <c r="D870" s="42" t="s">
        <v>223</v>
      </c>
      <c r="E870" s="42">
        <v>2029</v>
      </c>
      <c r="F870" s="44">
        <v>141279.40000000002</v>
      </c>
    </row>
    <row r="871" spans="1:6" ht="20.149999999999999" customHeight="1" x14ac:dyDescent="0.45">
      <c r="A871" s="42" t="s">
        <v>53</v>
      </c>
      <c r="B871" s="43" t="s">
        <v>55</v>
      </c>
      <c r="C871" s="42" t="s">
        <v>218</v>
      </c>
      <c r="D871" s="42" t="s">
        <v>223</v>
      </c>
      <c r="E871" s="42">
        <v>2030</v>
      </c>
      <c r="F871" s="44">
        <v>112210.4</v>
      </c>
    </row>
    <row r="872" spans="1:6" ht="20.149999999999999" customHeight="1" x14ac:dyDescent="0.45">
      <c r="A872" s="42" t="s">
        <v>53</v>
      </c>
      <c r="B872" s="43" t="s">
        <v>55</v>
      </c>
      <c r="C872" s="42" t="s">
        <v>218</v>
      </c>
      <c r="D872" s="42" t="s">
        <v>223</v>
      </c>
      <c r="E872" s="42">
        <v>2031</v>
      </c>
      <c r="F872" s="44">
        <v>93625</v>
      </c>
    </row>
    <row r="873" spans="1:6" ht="20.149999999999999" customHeight="1" x14ac:dyDescent="0.45">
      <c r="A873" s="42" t="s">
        <v>53</v>
      </c>
      <c r="B873" s="43" t="s">
        <v>55</v>
      </c>
      <c r="C873" s="42" t="s">
        <v>218</v>
      </c>
      <c r="D873" s="42" t="s">
        <v>223</v>
      </c>
      <c r="E873" s="42">
        <v>2032</v>
      </c>
      <c r="F873" s="44">
        <v>79067.399999999994</v>
      </c>
    </row>
    <row r="874" spans="1:6" ht="20.149999999999999" customHeight="1" x14ac:dyDescent="0.45">
      <c r="A874" s="42" t="s">
        <v>53</v>
      </c>
      <c r="B874" s="43" t="s">
        <v>55</v>
      </c>
      <c r="C874" s="42" t="s">
        <v>218</v>
      </c>
      <c r="D874" s="42" t="s">
        <v>223</v>
      </c>
      <c r="E874" s="42">
        <v>2033</v>
      </c>
      <c r="F874" s="44">
        <v>63031.3</v>
      </c>
    </row>
    <row r="875" spans="1:6" ht="20.149999999999999" customHeight="1" x14ac:dyDescent="0.45">
      <c r="A875" s="42" t="s">
        <v>53</v>
      </c>
      <c r="B875" s="43" t="s">
        <v>55</v>
      </c>
      <c r="C875" s="42" t="s">
        <v>218</v>
      </c>
      <c r="D875" s="42" t="s">
        <v>223</v>
      </c>
      <c r="E875" s="42">
        <v>2034</v>
      </c>
      <c r="F875" s="44">
        <v>57384</v>
      </c>
    </row>
    <row r="876" spans="1:6" ht="20.149999999999999" customHeight="1" x14ac:dyDescent="0.45">
      <c r="A876" s="42" t="s">
        <v>53</v>
      </c>
      <c r="B876" s="43" t="s">
        <v>55</v>
      </c>
      <c r="C876" s="42" t="s">
        <v>218</v>
      </c>
      <c r="D876" s="42" t="s">
        <v>223</v>
      </c>
      <c r="E876" s="42">
        <v>2035</v>
      </c>
      <c r="F876" s="44">
        <v>52125.799999999996</v>
      </c>
    </row>
    <row r="877" spans="1:6" ht="20.149999999999999" customHeight="1" x14ac:dyDescent="0.45">
      <c r="A877" s="42" t="s">
        <v>53</v>
      </c>
      <c r="B877" s="43" t="s">
        <v>55</v>
      </c>
      <c r="C877" s="42" t="s">
        <v>218</v>
      </c>
      <c r="D877" s="42" t="s">
        <v>223</v>
      </c>
      <c r="E877" s="42">
        <v>2036</v>
      </c>
      <c r="F877" s="44">
        <v>43308.5</v>
      </c>
    </row>
    <row r="878" spans="1:6" ht="20.149999999999999" customHeight="1" x14ac:dyDescent="0.45">
      <c r="A878" s="42" t="s">
        <v>53</v>
      </c>
      <c r="B878" s="43" t="s">
        <v>55</v>
      </c>
      <c r="C878" s="42" t="s">
        <v>218</v>
      </c>
      <c r="D878" s="42" t="s">
        <v>223</v>
      </c>
      <c r="E878" s="42">
        <v>2037</v>
      </c>
      <c r="F878" s="44">
        <v>43010.7</v>
      </c>
    </row>
    <row r="879" spans="1:6" ht="20.149999999999999" customHeight="1" x14ac:dyDescent="0.45">
      <c r="A879" s="42" t="s">
        <v>53</v>
      </c>
      <c r="B879" s="43" t="s">
        <v>55</v>
      </c>
      <c r="C879" s="42" t="s">
        <v>218</v>
      </c>
      <c r="D879" s="42" t="s">
        <v>223</v>
      </c>
      <c r="E879" s="42">
        <v>2038</v>
      </c>
      <c r="F879" s="44">
        <v>33446.699999999997</v>
      </c>
    </row>
    <row r="880" spans="1:6" ht="20.149999999999999" customHeight="1" x14ac:dyDescent="0.45">
      <c r="A880" s="42" t="s">
        <v>53</v>
      </c>
      <c r="B880" s="43" t="s">
        <v>55</v>
      </c>
      <c r="C880" s="42" t="s">
        <v>218</v>
      </c>
      <c r="D880" s="42" t="s">
        <v>223</v>
      </c>
      <c r="E880" s="42">
        <v>2039</v>
      </c>
      <c r="F880" s="44">
        <v>23584.9</v>
      </c>
    </row>
    <row r="881" spans="1:6" ht="20.149999999999999" customHeight="1" x14ac:dyDescent="0.45">
      <c r="A881" s="42" t="s">
        <v>53</v>
      </c>
      <c r="B881" s="43" t="s">
        <v>55</v>
      </c>
      <c r="C881" s="42" t="s">
        <v>218</v>
      </c>
      <c r="D881" s="42" t="s">
        <v>223</v>
      </c>
      <c r="E881" s="42">
        <v>2040</v>
      </c>
      <c r="F881" s="44">
        <v>16545.2</v>
      </c>
    </row>
    <row r="882" spans="1:6" ht="20.149999999999999" customHeight="1" x14ac:dyDescent="0.45">
      <c r="A882" s="42" t="s">
        <v>53</v>
      </c>
      <c r="B882" s="43" t="s">
        <v>55</v>
      </c>
      <c r="C882" s="42" t="s">
        <v>218</v>
      </c>
      <c r="D882" s="42" t="s">
        <v>223</v>
      </c>
      <c r="E882" s="42">
        <v>2041</v>
      </c>
      <c r="F882" s="44">
        <v>4740</v>
      </c>
    </row>
    <row r="883" spans="1:6" ht="20.149999999999999" customHeight="1" x14ac:dyDescent="0.45">
      <c r="A883" s="42" t="s">
        <v>54</v>
      </c>
      <c r="B883" s="43" t="s">
        <v>55</v>
      </c>
      <c r="C883" s="42" t="s">
        <v>213</v>
      </c>
      <c r="D883" s="42" t="s">
        <v>223</v>
      </c>
      <c r="E883" s="42">
        <v>2017</v>
      </c>
      <c r="F883" s="44">
        <v>5995918.4309409447</v>
      </c>
    </row>
    <row r="884" spans="1:6" ht="20.149999999999999" customHeight="1" x14ac:dyDescent="0.45">
      <c r="A884" s="42" t="s">
        <v>54</v>
      </c>
      <c r="B884" s="43" t="s">
        <v>55</v>
      </c>
      <c r="C884" s="42" t="s">
        <v>213</v>
      </c>
      <c r="D884" s="42" t="s">
        <v>223</v>
      </c>
      <c r="E884" s="42">
        <v>2018</v>
      </c>
      <c r="F884" s="44">
        <v>8935442.3373815287</v>
      </c>
    </row>
    <row r="885" spans="1:6" ht="20.149999999999999" customHeight="1" x14ac:dyDescent="0.45">
      <c r="A885" s="42" t="s">
        <v>54</v>
      </c>
      <c r="B885" s="43" t="s">
        <v>55</v>
      </c>
      <c r="C885" s="42" t="s">
        <v>213</v>
      </c>
      <c r="D885" s="42" t="s">
        <v>223</v>
      </c>
      <c r="E885" s="42">
        <v>2019</v>
      </c>
      <c r="F885" s="44">
        <v>7876483.1286869282</v>
      </c>
    </row>
    <row r="886" spans="1:6" ht="20.149999999999999" customHeight="1" x14ac:dyDescent="0.45">
      <c r="A886" s="42" t="s">
        <v>54</v>
      </c>
      <c r="B886" s="43" t="s">
        <v>55</v>
      </c>
      <c r="C886" s="42" t="s">
        <v>213</v>
      </c>
      <c r="D886" s="42" t="s">
        <v>223</v>
      </c>
      <c r="E886" s="42">
        <v>2020</v>
      </c>
      <c r="F886" s="44">
        <v>2801791.8184629814</v>
      </c>
    </row>
    <row r="887" spans="1:6" ht="20.149999999999999" customHeight="1" x14ac:dyDescent="0.45">
      <c r="A887" s="42" t="s">
        <v>54</v>
      </c>
      <c r="B887" s="43" t="s">
        <v>55</v>
      </c>
      <c r="C887" s="42" t="s">
        <v>213</v>
      </c>
      <c r="D887" s="42" t="s">
        <v>223</v>
      </c>
      <c r="E887" s="42">
        <v>2021</v>
      </c>
      <c r="F887" s="44">
        <v>3789865.88</v>
      </c>
    </row>
    <row r="888" spans="1:6" ht="20.149999999999999" customHeight="1" x14ac:dyDescent="0.45">
      <c r="A888" s="42" t="s">
        <v>54</v>
      </c>
      <c r="B888" s="43" t="s">
        <v>55</v>
      </c>
      <c r="C888" s="42" t="s">
        <v>213</v>
      </c>
      <c r="D888" s="42" t="s">
        <v>223</v>
      </c>
      <c r="E888" s="42">
        <v>2022</v>
      </c>
      <c r="F888" s="44">
        <v>3524327.1500000004</v>
      </c>
    </row>
    <row r="889" spans="1:6" ht="20.149999999999999" customHeight="1" x14ac:dyDescent="0.45">
      <c r="A889" s="42" t="s">
        <v>54</v>
      </c>
      <c r="B889" s="43" t="s">
        <v>55</v>
      </c>
      <c r="C889" s="42" t="s">
        <v>213</v>
      </c>
      <c r="D889" s="42" t="s">
        <v>223</v>
      </c>
      <c r="E889" s="42">
        <v>2023</v>
      </c>
      <c r="F889" s="44">
        <v>3381270.9500000007</v>
      </c>
    </row>
    <row r="890" spans="1:6" ht="20.149999999999999" customHeight="1" x14ac:dyDescent="0.45">
      <c r="A890" s="42" t="s">
        <v>54</v>
      </c>
      <c r="B890" s="43" t="s">
        <v>55</v>
      </c>
      <c r="C890" s="42" t="s">
        <v>213</v>
      </c>
      <c r="D890" s="42" t="s">
        <v>223</v>
      </c>
      <c r="E890" s="42">
        <v>2024</v>
      </c>
      <c r="F890" s="44">
        <v>3192322</v>
      </c>
    </row>
    <row r="891" spans="1:6" ht="20.149999999999999" customHeight="1" x14ac:dyDescent="0.45">
      <c r="A891" s="42" t="s">
        <v>54</v>
      </c>
      <c r="B891" s="43" t="s">
        <v>55</v>
      </c>
      <c r="C891" s="42" t="s">
        <v>213</v>
      </c>
      <c r="D891" s="42" t="s">
        <v>223</v>
      </c>
      <c r="E891" s="42">
        <v>2025</v>
      </c>
      <c r="F891" s="44">
        <v>3018738.36</v>
      </c>
    </row>
    <row r="892" spans="1:6" ht="20.149999999999999" customHeight="1" x14ac:dyDescent="0.45">
      <c r="A892" s="42" t="s">
        <v>54</v>
      </c>
      <c r="B892" s="43" t="s">
        <v>55</v>
      </c>
      <c r="C892" s="42" t="s">
        <v>213</v>
      </c>
      <c r="D892" s="42" t="s">
        <v>223</v>
      </c>
      <c r="E892" s="42">
        <v>2026</v>
      </c>
      <c r="F892" s="44">
        <v>2767572.47</v>
      </c>
    </row>
    <row r="893" spans="1:6" ht="20.149999999999999" customHeight="1" x14ac:dyDescent="0.45">
      <c r="A893" s="42" t="s">
        <v>54</v>
      </c>
      <c r="B893" s="43" t="s">
        <v>55</v>
      </c>
      <c r="C893" s="42" t="s">
        <v>213</v>
      </c>
      <c r="D893" s="42" t="s">
        <v>223</v>
      </c>
      <c r="E893" s="42">
        <v>2027</v>
      </c>
      <c r="F893" s="44">
        <v>2502423.09</v>
      </c>
    </row>
    <row r="894" spans="1:6" ht="20.149999999999999" customHeight="1" x14ac:dyDescent="0.45">
      <c r="A894" s="42" t="s">
        <v>54</v>
      </c>
      <c r="B894" s="43" t="s">
        <v>55</v>
      </c>
      <c r="C894" s="42" t="s">
        <v>213</v>
      </c>
      <c r="D894" s="42" t="s">
        <v>223</v>
      </c>
      <c r="E894" s="42">
        <v>2028</v>
      </c>
      <c r="F894" s="44">
        <v>2146640.14</v>
      </c>
    </row>
    <row r="895" spans="1:6" ht="20.149999999999999" customHeight="1" x14ac:dyDescent="0.45">
      <c r="A895" s="42" t="s">
        <v>54</v>
      </c>
      <c r="B895" s="43" t="s">
        <v>55</v>
      </c>
      <c r="C895" s="42" t="s">
        <v>213</v>
      </c>
      <c r="D895" s="42" t="s">
        <v>223</v>
      </c>
      <c r="E895" s="42">
        <v>2029</v>
      </c>
      <c r="F895" s="44">
        <v>1958600.0699999998</v>
      </c>
    </row>
    <row r="896" spans="1:6" ht="20.149999999999999" customHeight="1" x14ac:dyDescent="0.45">
      <c r="A896" s="42" t="s">
        <v>54</v>
      </c>
      <c r="B896" s="43" t="s">
        <v>55</v>
      </c>
      <c r="C896" s="42" t="s">
        <v>213</v>
      </c>
      <c r="D896" s="42" t="s">
        <v>223</v>
      </c>
      <c r="E896" s="42">
        <v>2030</v>
      </c>
      <c r="F896" s="44">
        <v>2097893.6</v>
      </c>
    </row>
    <row r="897" spans="1:6" ht="20.149999999999999" customHeight="1" x14ac:dyDescent="0.45">
      <c r="A897" s="42" t="s">
        <v>54</v>
      </c>
      <c r="B897" s="43" t="s">
        <v>55</v>
      </c>
      <c r="C897" s="42" t="s">
        <v>213</v>
      </c>
      <c r="D897" s="42" t="s">
        <v>223</v>
      </c>
      <c r="E897" s="42">
        <v>2031</v>
      </c>
      <c r="F897" s="44">
        <v>1561453.48</v>
      </c>
    </row>
    <row r="898" spans="1:6" ht="20.149999999999999" customHeight="1" x14ac:dyDescent="0.45">
      <c r="A898" s="42" t="s">
        <v>54</v>
      </c>
      <c r="B898" s="43" t="s">
        <v>55</v>
      </c>
      <c r="C898" s="42" t="s">
        <v>213</v>
      </c>
      <c r="D898" s="42" t="s">
        <v>223</v>
      </c>
      <c r="E898" s="42">
        <v>2032</v>
      </c>
      <c r="F898" s="44">
        <v>1531512.5</v>
      </c>
    </row>
    <row r="899" spans="1:6" ht="20.149999999999999" customHeight="1" x14ac:dyDescent="0.45">
      <c r="A899" s="42" t="s">
        <v>54</v>
      </c>
      <c r="B899" s="43" t="s">
        <v>55</v>
      </c>
      <c r="C899" s="42" t="s">
        <v>213</v>
      </c>
      <c r="D899" s="42" t="s">
        <v>223</v>
      </c>
      <c r="E899" s="42">
        <v>2033</v>
      </c>
      <c r="F899" s="44">
        <v>1305911.31</v>
      </c>
    </row>
    <row r="900" spans="1:6" ht="20.149999999999999" customHeight="1" x14ac:dyDescent="0.45">
      <c r="A900" s="42" t="s">
        <v>54</v>
      </c>
      <c r="B900" s="43" t="s">
        <v>55</v>
      </c>
      <c r="C900" s="42" t="s">
        <v>216</v>
      </c>
      <c r="D900" s="42" t="s">
        <v>223</v>
      </c>
      <c r="E900" s="42">
        <v>2017</v>
      </c>
      <c r="F900" s="44">
        <v>5353614.5355173443</v>
      </c>
    </row>
    <row r="901" spans="1:6" ht="20.149999999999999" customHeight="1" x14ac:dyDescent="0.45">
      <c r="A901" s="42" t="s">
        <v>54</v>
      </c>
      <c r="B901" s="43" t="s">
        <v>55</v>
      </c>
      <c r="C901" s="42" t="s">
        <v>216</v>
      </c>
      <c r="D901" s="42" t="s">
        <v>223</v>
      </c>
      <c r="E901" s="42">
        <v>2018</v>
      </c>
      <c r="F901" s="44">
        <v>6055638.4005847815</v>
      </c>
    </row>
    <row r="902" spans="1:6" ht="20.149999999999999" customHeight="1" x14ac:dyDescent="0.45">
      <c r="A902" s="42" t="s">
        <v>54</v>
      </c>
      <c r="B902" s="43" t="s">
        <v>55</v>
      </c>
      <c r="C902" s="42" t="s">
        <v>216</v>
      </c>
      <c r="D902" s="42" t="s">
        <v>223</v>
      </c>
      <c r="E902" s="42">
        <v>2019</v>
      </c>
      <c r="F902" s="44">
        <v>1933499.1376809999</v>
      </c>
    </row>
    <row r="903" spans="1:6" ht="20.149999999999999" customHeight="1" x14ac:dyDescent="0.45">
      <c r="A903" s="42" t="s">
        <v>54</v>
      </c>
      <c r="B903" s="43" t="s">
        <v>55</v>
      </c>
      <c r="C903" s="42" t="s">
        <v>217</v>
      </c>
      <c r="D903" s="42" t="s">
        <v>223</v>
      </c>
      <c r="E903" s="42">
        <v>2017</v>
      </c>
      <c r="F903" s="44">
        <v>820181.68130240007</v>
      </c>
    </row>
    <row r="904" spans="1:6" ht="20.149999999999999" customHeight="1" x14ac:dyDescent="0.45">
      <c r="A904" s="42" t="s">
        <v>54</v>
      </c>
      <c r="B904" s="43" t="s">
        <v>55</v>
      </c>
      <c r="C904" s="42" t="s">
        <v>217</v>
      </c>
      <c r="D904" s="42" t="s">
        <v>223</v>
      </c>
      <c r="E904" s="42">
        <v>2018</v>
      </c>
      <c r="F904" s="44">
        <v>1226908.9084032001</v>
      </c>
    </row>
    <row r="905" spans="1:6" ht="20.149999999999999" customHeight="1" x14ac:dyDescent="0.45">
      <c r="A905" s="42" t="s">
        <v>54</v>
      </c>
      <c r="B905" s="43" t="s">
        <v>55</v>
      </c>
      <c r="C905" s="42" t="s">
        <v>217</v>
      </c>
      <c r="D905" s="42" t="s">
        <v>223</v>
      </c>
      <c r="E905" s="42">
        <v>2019</v>
      </c>
      <c r="F905" s="44">
        <v>16481.806774199998</v>
      </c>
    </row>
    <row r="906" spans="1:6" ht="20.149999999999999" customHeight="1" x14ac:dyDescent="0.45">
      <c r="A906" s="42" t="s">
        <v>54</v>
      </c>
      <c r="B906" s="43" t="s">
        <v>55</v>
      </c>
      <c r="C906" s="42" t="s">
        <v>217</v>
      </c>
      <c r="D906" s="42" t="s">
        <v>223</v>
      </c>
      <c r="E906" s="42">
        <v>2020</v>
      </c>
      <c r="F906" s="44">
        <v>8768.4692598000001</v>
      </c>
    </row>
    <row r="907" spans="1:6" ht="20.149999999999999" customHeight="1" x14ac:dyDescent="0.45">
      <c r="A907" s="42" t="s">
        <v>54</v>
      </c>
      <c r="B907" s="43" t="s">
        <v>55</v>
      </c>
      <c r="C907" s="42" t="s">
        <v>217</v>
      </c>
      <c r="D907" s="42" t="s">
        <v>223</v>
      </c>
      <c r="E907" s="42">
        <v>2021</v>
      </c>
      <c r="F907" s="44">
        <v>13020</v>
      </c>
    </row>
    <row r="908" spans="1:6" ht="20.149999999999999" customHeight="1" x14ac:dyDescent="0.45">
      <c r="A908" s="42" t="s">
        <v>54</v>
      </c>
      <c r="B908" s="43" t="s">
        <v>55</v>
      </c>
      <c r="C908" s="42" t="s">
        <v>217</v>
      </c>
      <c r="D908" s="42" t="s">
        <v>223</v>
      </c>
      <c r="E908" s="42">
        <v>2022</v>
      </c>
      <c r="F908" s="44">
        <v>13020</v>
      </c>
    </row>
    <row r="909" spans="1:6" ht="20.149999999999999" customHeight="1" x14ac:dyDescent="0.45">
      <c r="A909" s="42" t="s">
        <v>54</v>
      </c>
      <c r="B909" s="43" t="s">
        <v>55</v>
      </c>
      <c r="C909" s="42" t="s">
        <v>217</v>
      </c>
      <c r="D909" s="42" t="s">
        <v>223</v>
      </c>
      <c r="E909" s="42">
        <v>2023</v>
      </c>
      <c r="F909" s="44">
        <v>13020</v>
      </c>
    </row>
    <row r="910" spans="1:6" ht="20.149999999999999" customHeight="1" x14ac:dyDescent="0.45">
      <c r="A910" s="42" t="s">
        <v>54</v>
      </c>
      <c r="B910" s="43" t="s">
        <v>55</v>
      </c>
      <c r="C910" s="42" t="s">
        <v>217</v>
      </c>
      <c r="D910" s="42" t="s">
        <v>223</v>
      </c>
      <c r="E910" s="42">
        <v>2024</v>
      </c>
      <c r="F910" s="44">
        <v>763020</v>
      </c>
    </row>
    <row r="911" spans="1:6" ht="20.149999999999999" customHeight="1" x14ac:dyDescent="0.45">
      <c r="A911" s="42" t="s">
        <v>54</v>
      </c>
      <c r="B911" s="43" t="s">
        <v>55</v>
      </c>
      <c r="C911" s="42" t="s">
        <v>217</v>
      </c>
      <c r="D911" s="42" t="s">
        <v>223</v>
      </c>
      <c r="E911" s="42">
        <v>2025</v>
      </c>
      <c r="F911" s="44">
        <v>1513020</v>
      </c>
    </row>
    <row r="912" spans="1:6" ht="20.149999999999999" customHeight="1" x14ac:dyDescent="0.45">
      <c r="A912" s="42" t="s">
        <v>54</v>
      </c>
      <c r="B912" s="43" t="s">
        <v>55</v>
      </c>
      <c r="C912" s="42" t="s">
        <v>217</v>
      </c>
      <c r="D912" s="42" t="s">
        <v>223</v>
      </c>
      <c r="E912" s="42">
        <v>2026</v>
      </c>
      <c r="F912" s="44">
        <v>763020</v>
      </c>
    </row>
    <row r="913" spans="1:6" ht="20.149999999999999" customHeight="1" x14ac:dyDescent="0.45">
      <c r="A913" s="42" t="s">
        <v>54</v>
      </c>
      <c r="B913" s="43" t="s">
        <v>55</v>
      </c>
      <c r="C913" s="42" t="s">
        <v>217</v>
      </c>
      <c r="D913" s="42" t="s">
        <v>223</v>
      </c>
      <c r="E913" s="42">
        <v>2027</v>
      </c>
      <c r="F913" s="44">
        <v>13020</v>
      </c>
    </row>
    <row r="914" spans="1:6" ht="20.149999999999999" customHeight="1" x14ac:dyDescent="0.45">
      <c r="A914" s="42" t="s">
        <v>54</v>
      </c>
      <c r="B914" s="43" t="s">
        <v>55</v>
      </c>
      <c r="C914" s="42" t="s">
        <v>217</v>
      </c>
      <c r="D914" s="42" t="s">
        <v>223</v>
      </c>
      <c r="E914" s="42">
        <v>2028</v>
      </c>
      <c r="F914" s="44">
        <v>13020</v>
      </c>
    </row>
    <row r="915" spans="1:6" ht="20.149999999999999" customHeight="1" x14ac:dyDescent="0.45">
      <c r="A915" s="42" t="s">
        <v>54</v>
      </c>
      <c r="B915" s="43" t="s">
        <v>55</v>
      </c>
      <c r="C915" s="42" t="s">
        <v>217</v>
      </c>
      <c r="D915" s="42" t="s">
        <v>223</v>
      </c>
      <c r="E915" s="42">
        <v>2029</v>
      </c>
      <c r="F915" s="44">
        <v>13020</v>
      </c>
    </row>
    <row r="916" spans="1:6" ht="20.149999999999999" customHeight="1" x14ac:dyDescent="0.45">
      <c r="A916" s="42" t="s">
        <v>54</v>
      </c>
      <c r="B916" s="43" t="s">
        <v>55</v>
      </c>
      <c r="C916" s="42" t="s">
        <v>217</v>
      </c>
      <c r="D916" s="42" t="s">
        <v>223</v>
      </c>
      <c r="E916" s="42">
        <v>2030</v>
      </c>
      <c r="F916" s="44">
        <v>13020</v>
      </c>
    </row>
    <row r="917" spans="1:6" ht="20.149999999999999" customHeight="1" x14ac:dyDescent="0.45">
      <c r="A917" s="42" t="s">
        <v>54</v>
      </c>
      <c r="B917" s="43" t="s">
        <v>55</v>
      </c>
      <c r="C917" s="42" t="s">
        <v>217</v>
      </c>
      <c r="D917" s="42" t="s">
        <v>223</v>
      </c>
      <c r="E917" s="42">
        <v>2031</v>
      </c>
      <c r="F917" s="44">
        <v>13020</v>
      </c>
    </row>
    <row r="918" spans="1:6" ht="20.149999999999999" customHeight="1" x14ac:dyDescent="0.45">
      <c r="A918" s="42" t="s">
        <v>54</v>
      </c>
      <c r="B918" s="43" t="s">
        <v>55</v>
      </c>
      <c r="C918" s="42" t="s">
        <v>217</v>
      </c>
      <c r="D918" s="42" t="s">
        <v>223</v>
      </c>
      <c r="E918" s="42">
        <v>2032</v>
      </c>
      <c r="F918" s="44">
        <v>13020</v>
      </c>
    </row>
    <row r="919" spans="1:6" ht="20.149999999999999" customHeight="1" x14ac:dyDescent="0.45">
      <c r="A919" s="42" t="s">
        <v>54</v>
      </c>
      <c r="B919" s="43" t="s">
        <v>55</v>
      </c>
      <c r="C919" s="42" t="s">
        <v>217</v>
      </c>
      <c r="D919" s="42" t="s">
        <v>223</v>
      </c>
      <c r="E919" s="42">
        <v>2033</v>
      </c>
      <c r="F919" s="44">
        <v>13020</v>
      </c>
    </row>
    <row r="920" spans="1:6" ht="20.149999999999999" customHeight="1" x14ac:dyDescent="0.45">
      <c r="A920" s="42" t="s">
        <v>54</v>
      </c>
      <c r="B920" s="43" t="s">
        <v>55</v>
      </c>
      <c r="C920" s="42" t="s">
        <v>218</v>
      </c>
      <c r="D920" s="42" t="s">
        <v>223</v>
      </c>
      <c r="E920" s="42">
        <v>2025</v>
      </c>
      <c r="F920" s="44">
        <v>16304.259999999998</v>
      </c>
    </row>
    <row r="921" spans="1:6" ht="20.149999999999999" customHeight="1" x14ac:dyDescent="0.45">
      <c r="A921" s="42" t="s">
        <v>54</v>
      </c>
      <c r="B921" s="43" t="s">
        <v>55</v>
      </c>
      <c r="C921" s="42" t="s">
        <v>218</v>
      </c>
      <c r="D921" s="42" t="s">
        <v>223</v>
      </c>
      <c r="E921" s="42">
        <v>2027</v>
      </c>
      <c r="F921" s="44">
        <v>16308.35</v>
      </c>
    </row>
    <row r="922" spans="1:6" ht="20.149999999999999" customHeight="1" x14ac:dyDescent="0.45">
      <c r="A922" s="42" t="s">
        <v>54</v>
      </c>
      <c r="B922" s="43" t="s">
        <v>55</v>
      </c>
      <c r="C922" s="42" t="s">
        <v>218</v>
      </c>
      <c r="D922" s="42" t="s">
        <v>223</v>
      </c>
      <c r="E922" s="42">
        <v>2030</v>
      </c>
      <c r="F922" s="44">
        <v>16306.23</v>
      </c>
    </row>
    <row r="923" spans="1:6" ht="20.149999999999999" customHeight="1" x14ac:dyDescent="0.45">
      <c r="A923" s="42" t="s">
        <v>54</v>
      </c>
      <c r="B923" s="43" t="s">
        <v>55</v>
      </c>
      <c r="C923" s="42" t="s">
        <v>218</v>
      </c>
      <c r="D923" s="42" t="s">
        <v>223</v>
      </c>
      <c r="E923" s="42">
        <v>2033</v>
      </c>
      <c r="F923" s="44">
        <v>166313.66999999998</v>
      </c>
    </row>
    <row r="924" spans="1:6" ht="20.149999999999999" customHeight="1" x14ac:dyDescent="0.45">
      <c r="A924" s="42" t="s">
        <v>54</v>
      </c>
      <c r="B924" s="43" t="s">
        <v>55</v>
      </c>
      <c r="C924" s="42" t="s">
        <v>218</v>
      </c>
      <c r="D924" s="42" t="s">
        <v>223</v>
      </c>
      <c r="E924" s="42">
        <v>2034</v>
      </c>
      <c r="F924" s="44">
        <v>175997.97</v>
      </c>
    </row>
    <row r="925" spans="1:6" ht="20.149999999999999" customHeight="1" x14ac:dyDescent="0.45">
      <c r="A925" s="42" t="s">
        <v>54</v>
      </c>
      <c r="B925" s="43" t="s">
        <v>55</v>
      </c>
      <c r="C925" s="42" t="s">
        <v>218</v>
      </c>
      <c r="D925" s="42" t="s">
        <v>223</v>
      </c>
      <c r="E925" s="42">
        <v>2035</v>
      </c>
      <c r="F925" s="44">
        <v>191425.81</v>
      </c>
    </row>
    <row r="926" spans="1:6" ht="20.149999999999999" customHeight="1" x14ac:dyDescent="0.45">
      <c r="A926" s="42" t="s">
        <v>54</v>
      </c>
      <c r="B926" s="43" t="s">
        <v>55</v>
      </c>
      <c r="C926" s="42" t="s">
        <v>218</v>
      </c>
      <c r="D926" s="42" t="s">
        <v>223</v>
      </c>
      <c r="E926" s="42">
        <v>2036</v>
      </c>
      <c r="F926" s="44">
        <v>215237</v>
      </c>
    </row>
    <row r="927" spans="1:6" ht="20.149999999999999" customHeight="1" x14ac:dyDescent="0.45">
      <c r="A927" s="42" t="s">
        <v>54</v>
      </c>
      <c r="B927" s="43" t="s">
        <v>55</v>
      </c>
      <c r="C927" s="42" t="s">
        <v>218</v>
      </c>
      <c r="D927" s="42" t="s">
        <v>223</v>
      </c>
      <c r="E927" s="42">
        <v>2037</v>
      </c>
      <c r="F927" s="44">
        <v>1308000</v>
      </c>
    </row>
    <row r="928" spans="1:6" ht="20.149999999999999" customHeight="1" x14ac:dyDescent="0.45">
      <c r="A928" s="42" t="s">
        <v>54</v>
      </c>
      <c r="B928" s="43" t="s">
        <v>55</v>
      </c>
      <c r="C928" s="42" t="s">
        <v>218</v>
      </c>
      <c r="D928" s="42" t="s">
        <v>223</v>
      </c>
      <c r="E928" s="42">
        <v>2038</v>
      </c>
      <c r="F928" s="44">
        <v>1272000</v>
      </c>
    </row>
    <row r="929" spans="1:6" ht="20.149999999999999" customHeight="1" x14ac:dyDescent="0.45">
      <c r="A929" s="42" t="s">
        <v>54</v>
      </c>
      <c r="B929" s="43" t="s">
        <v>55</v>
      </c>
      <c r="C929" s="42" t="s">
        <v>218</v>
      </c>
      <c r="D929" s="42" t="s">
        <v>223</v>
      </c>
      <c r="E929" s="42">
        <v>2039</v>
      </c>
      <c r="F929" s="44">
        <v>1272000</v>
      </c>
    </row>
    <row r="930" spans="1:6" ht="20.149999999999999" customHeight="1" x14ac:dyDescent="0.45">
      <c r="A930" s="42" t="s">
        <v>54</v>
      </c>
      <c r="B930" s="43" t="s">
        <v>55</v>
      </c>
      <c r="C930" s="42" t="s">
        <v>218</v>
      </c>
      <c r="D930" s="42" t="s">
        <v>223</v>
      </c>
      <c r="E930" s="42">
        <v>2040</v>
      </c>
      <c r="F930" s="44">
        <v>1272000</v>
      </c>
    </row>
    <row r="931" spans="1:6" ht="20.149999999999999" customHeight="1" x14ac:dyDescent="0.45">
      <c r="A931" s="42" t="s">
        <v>54</v>
      </c>
      <c r="B931" s="43" t="s">
        <v>55</v>
      </c>
      <c r="C931" s="42" t="s">
        <v>218</v>
      </c>
      <c r="D931" s="42" t="s">
        <v>223</v>
      </c>
      <c r="E931" s="42">
        <v>2041</v>
      </c>
      <c r="F931" s="44">
        <v>1118000</v>
      </c>
    </row>
    <row r="932" spans="1:6" ht="20.149999999999999" customHeight="1" x14ac:dyDescent="0.45">
      <c r="A932" s="42" t="s">
        <v>56</v>
      </c>
      <c r="B932" s="43" t="s">
        <v>57</v>
      </c>
      <c r="C932" s="42" t="s">
        <v>213</v>
      </c>
      <c r="D932" s="42" t="s">
        <v>214</v>
      </c>
      <c r="E932" s="42">
        <v>2017</v>
      </c>
      <c r="F932" s="44">
        <v>4194248.3657086929</v>
      </c>
    </row>
    <row r="933" spans="1:6" ht="20.149999999999999" customHeight="1" x14ac:dyDescent="0.45">
      <c r="A933" s="42" t="s">
        <v>56</v>
      </c>
      <c r="B933" s="43" t="s">
        <v>57</v>
      </c>
      <c r="C933" s="42" t="s">
        <v>213</v>
      </c>
      <c r="D933" s="42" t="s">
        <v>214</v>
      </c>
      <c r="E933" s="42">
        <v>2018</v>
      </c>
      <c r="F933" s="44">
        <v>4236198.1628569979</v>
      </c>
    </row>
    <row r="934" spans="1:6" ht="20.149999999999999" customHeight="1" x14ac:dyDescent="0.45">
      <c r="A934" s="42" t="s">
        <v>56</v>
      </c>
      <c r="B934" s="43" t="s">
        <v>57</v>
      </c>
      <c r="C934" s="42" t="s">
        <v>213</v>
      </c>
      <c r="D934" s="42" t="s">
        <v>214</v>
      </c>
      <c r="E934" s="42">
        <v>2019</v>
      </c>
      <c r="F934" s="44">
        <v>6005321.9257055996</v>
      </c>
    </row>
    <row r="935" spans="1:6" ht="20.149999999999999" customHeight="1" x14ac:dyDescent="0.45">
      <c r="A935" s="42" t="s">
        <v>56</v>
      </c>
      <c r="B935" s="43" t="s">
        <v>57</v>
      </c>
      <c r="C935" s="42" t="s">
        <v>213</v>
      </c>
      <c r="D935" s="42" t="s">
        <v>214</v>
      </c>
      <c r="E935" s="42">
        <v>2020</v>
      </c>
      <c r="F935" s="44">
        <v>8593450</v>
      </c>
    </row>
    <row r="936" spans="1:6" ht="20.149999999999999" customHeight="1" x14ac:dyDescent="0.45">
      <c r="A936" s="42" t="s">
        <v>56</v>
      </c>
      <c r="B936" s="43" t="s">
        <v>57</v>
      </c>
      <c r="C936" s="42" t="s">
        <v>213</v>
      </c>
      <c r="D936" s="42" t="s">
        <v>214</v>
      </c>
      <c r="E936" s="42">
        <v>2021</v>
      </c>
      <c r="F936" s="44">
        <v>6413100</v>
      </c>
    </row>
    <row r="937" spans="1:6" ht="20.149999999999999" customHeight="1" x14ac:dyDescent="0.45">
      <c r="A937" s="42" t="s">
        <v>56</v>
      </c>
      <c r="B937" s="43" t="s">
        <v>57</v>
      </c>
      <c r="C937" s="42" t="s">
        <v>213</v>
      </c>
      <c r="D937" s="42" t="s">
        <v>214</v>
      </c>
      <c r="E937" s="42">
        <v>2022</v>
      </c>
      <c r="F937" s="44">
        <v>4399600</v>
      </c>
    </row>
    <row r="938" spans="1:6" ht="20.149999999999999" customHeight="1" x14ac:dyDescent="0.45">
      <c r="A938" s="42" t="s">
        <v>56</v>
      </c>
      <c r="B938" s="43" t="s">
        <v>57</v>
      </c>
      <c r="C938" s="42" t="s">
        <v>213</v>
      </c>
      <c r="D938" s="42" t="s">
        <v>214</v>
      </c>
      <c r="E938" s="42">
        <v>2023</v>
      </c>
      <c r="F938" s="44">
        <v>4366800</v>
      </c>
    </row>
    <row r="939" spans="1:6" ht="20.149999999999999" customHeight="1" x14ac:dyDescent="0.45">
      <c r="A939" s="42" t="s">
        <v>56</v>
      </c>
      <c r="B939" s="43" t="s">
        <v>57</v>
      </c>
      <c r="C939" s="42" t="s">
        <v>213</v>
      </c>
      <c r="D939" s="42" t="s">
        <v>214</v>
      </c>
      <c r="E939" s="42">
        <v>2024</v>
      </c>
      <c r="F939" s="44">
        <v>1401140.2695880001</v>
      </c>
    </row>
    <row r="940" spans="1:6" ht="20.149999999999999" customHeight="1" x14ac:dyDescent="0.45">
      <c r="A940" s="42" t="s">
        <v>56</v>
      </c>
      <c r="B940" s="43" t="s">
        <v>57</v>
      </c>
      <c r="C940" s="42" t="s">
        <v>213</v>
      </c>
      <c r="D940" s="42" t="s">
        <v>214</v>
      </c>
      <c r="E940" s="42">
        <v>2025</v>
      </c>
      <c r="F940" s="44">
        <v>1378063.3380920007</v>
      </c>
    </row>
    <row r="941" spans="1:6" ht="20.149999999999999" customHeight="1" x14ac:dyDescent="0.45">
      <c r="A941" s="42" t="s">
        <v>56</v>
      </c>
      <c r="B941" s="43" t="s">
        <v>57</v>
      </c>
      <c r="C941" s="42" t="s">
        <v>213</v>
      </c>
      <c r="D941" s="42" t="s">
        <v>214</v>
      </c>
      <c r="E941" s="42">
        <v>2026</v>
      </c>
      <c r="F941" s="44">
        <v>1330702.5540199999</v>
      </c>
    </row>
    <row r="942" spans="1:6" ht="20.149999999999999" customHeight="1" x14ac:dyDescent="0.45">
      <c r="A942" s="42" t="s">
        <v>56</v>
      </c>
      <c r="B942" s="43" t="s">
        <v>57</v>
      </c>
      <c r="C942" s="42" t="s">
        <v>213</v>
      </c>
      <c r="D942" s="42" t="s">
        <v>214</v>
      </c>
      <c r="E942" s="42">
        <v>2027</v>
      </c>
      <c r="F942" s="44">
        <v>794347.14493369998</v>
      </c>
    </row>
    <row r="943" spans="1:6" ht="20.149999999999999" customHeight="1" x14ac:dyDescent="0.45">
      <c r="A943" s="42" t="s">
        <v>56</v>
      </c>
      <c r="B943" s="43" t="s">
        <v>57</v>
      </c>
      <c r="C943" s="42" t="s">
        <v>213</v>
      </c>
      <c r="D943" s="42" t="s">
        <v>214</v>
      </c>
      <c r="E943" s="42">
        <v>2028</v>
      </c>
      <c r="F943" s="44">
        <v>815877.73084600002</v>
      </c>
    </row>
    <row r="944" spans="1:6" ht="20.149999999999999" customHeight="1" x14ac:dyDescent="0.45">
      <c r="A944" s="42" t="s">
        <v>56</v>
      </c>
      <c r="B944" s="43" t="s">
        <v>57</v>
      </c>
      <c r="C944" s="42" t="s">
        <v>213</v>
      </c>
      <c r="D944" s="42" t="s">
        <v>214</v>
      </c>
      <c r="E944" s="42">
        <v>2029</v>
      </c>
      <c r="F944" s="44">
        <v>829979.25767410023</v>
      </c>
    </row>
    <row r="945" spans="1:6" ht="20.149999999999999" customHeight="1" x14ac:dyDescent="0.45">
      <c r="A945" s="42" t="s">
        <v>56</v>
      </c>
      <c r="B945" s="43" t="s">
        <v>57</v>
      </c>
      <c r="C945" s="42" t="s">
        <v>213</v>
      </c>
      <c r="D945" s="42" t="s">
        <v>214</v>
      </c>
      <c r="E945" s="42">
        <v>2030</v>
      </c>
      <c r="F945" s="44">
        <v>1290670.8729433995</v>
      </c>
    </row>
    <row r="946" spans="1:6" ht="20.149999999999999" customHeight="1" x14ac:dyDescent="0.45">
      <c r="A946" s="42" t="s">
        <v>56</v>
      </c>
      <c r="B946" s="43" t="s">
        <v>57</v>
      </c>
      <c r="C946" s="42" t="s">
        <v>213</v>
      </c>
      <c r="D946" s="42" t="s">
        <v>214</v>
      </c>
      <c r="E946" s="42">
        <v>2031</v>
      </c>
      <c r="F946" s="44">
        <v>834254.83295830002</v>
      </c>
    </row>
    <row r="947" spans="1:6" ht="20.149999999999999" customHeight="1" x14ac:dyDescent="0.45">
      <c r="A947" s="42" t="s">
        <v>56</v>
      </c>
      <c r="B947" s="43" t="s">
        <v>57</v>
      </c>
      <c r="C947" s="42" t="s">
        <v>213</v>
      </c>
      <c r="D947" s="42" t="s">
        <v>214</v>
      </c>
      <c r="E947" s="42">
        <v>2032</v>
      </c>
      <c r="F947" s="44">
        <v>842377.03160200012</v>
      </c>
    </row>
    <row r="948" spans="1:6" ht="20.149999999999999" customHeight="1" x14ac:dyDescent="0.45">
      <c r="A948" s="42" t="s">
        <v>56</v>
      </c>
      <c r="B948" s="43" t="s">
        <v>57</v>
      </c>
      <c r="C948" s="42" t="s">
        <v>213</v>
      </c>
      <c r="D948" s="42" t="s">
        <v>214</v>
      </c>
      <c r="E948" s="42">
        <v>2033</v>
      </c>
      <c r="F948" s="44">
        <v>881690.02347360004</v>
      </c>
    </row>
    <row r="949" spans="1:6" ht="20.149999999999999" customHeight="1" x14ac:dyDescent="0.45">
      <c r="A949" s="42" t="s">
        <v>56</v>
      </c>
      <c r="B949" s="43" t="s">
        <v>57</v>
      </c>
      <c r="C949" s="42" t="s">
        <v>213</v>
      </c>
      <c r="D949" s="42" t="s">
        <v>214</v>
      </c>
      <c r="E949" s="42">
        <v>2034</v>
      </c>
      <c r="F949" s="44">
        <v>1146601.1088567001</v>
      </c>
    </row>
    <row r="950" spans="1:6" ht="20.149999999999999" customHeight="1" x14ac:dyDescent="0.45">
      <c r="A950" s="42" t="s">
        <v>56</v>
      </c>
      <c r="B950" s="43" t="s">
        <v>57</v>
      </c>
      <c r="C950" s="42" t="s">
        <v>213</v>
      </c>
      <c r="D950" s="42" t="s">
        <v>214</v>
      </c>
      <c r="E950" s="42">
        <v>2035</v>
      </c>
      <c r="F950" s="44">
        <v>847625.07379639975</v>
      </c>
    </row>
    <row r="951" spans="1:6" ht="20.149999999999999" customHeight="1" x14ac:dyDescent="0.45">
      <c r="A951" s="42" t="s">
        <v>56</v>
      </c>
      <c r="B951" s="43" t="s">
        <v>57</v>
      </c>
      <c r="C951" s="42" t="s">
        <v>213</v>
      </c>
      <c r="D951" s="42" t="s">
        <v>214</v>
      </c>
      <c r="E951" s="42">
        <v>2036</v>
      </c>
      <c r="F951" s="44">
        <v>625610.39487309998</v>
      </c>
    </row>
    <row r="952" spans="1:6" ht="20.149999999999999" customHeight="1" x14ac:dyDescent="0.45">
      <c r="A952" s="42" t="s">
        <v>56</v>
      </c>
      <c r="B952" s="43" t="s">
        <v>57</v>
      </c>
      <c r="C952" s="42" t="s">
        <v>216</v>
      </c>
      <c r="D952" s="42" t="s">
        <v>214</v>
      </c>
      <c r="E952" s="42">
        <v>2018</v>
      </c>
      <c r="F952" s="44">
        <v>500000</v>
      </c>
    </row>
    <row r="953" spans="1:6" ht="20.149999999999999" customHeight="1" x14ac:dyDescent="0.45">
      <c r="A953" s="42" t="s">
        <v>56</v>
      </c>
      <c r="B953" s="43" t="s">
        <v>57</v>
      </c>
      <c r="C953" s="42" t="s">
        <v>217</v>
      </c>
      <c r="D953" s="42" t="s">
        <v>214</v>
      </c>
      <c r="E953" s="42">
        <v>2017</v>
      </c>
      <c r="F953" s="44">
        <v>8884190</v>
      </c>
    </row>
    <row r="954" spans="1:6" ht="20.149999999999999" customHeight="1" x14ac:dyDescent="0.45">
      <c r="A954" s="42" t="s">
        <v>56</v>
      </c>
      <c r="B954" s="43" t="s">
        <v>57</v>
      </c>
      <c r="C954" s="42" t="s">
        <v>217</v>
      </c>
      <c r="D954" s="42" t="s">
        <v>214</v>
      </c>
      <c r="E954" s="42">
        <v>2018</v>
      </c>
      <c r="F954" s="44">
        <v>8960000</v>
      </c>
    </row>
    <row r="955" spans="1:6" ht="20.149999999999999" customHeight="1" x14ac:dyDescent="0.45">
      <c r="A955" s="42" t="s">
        <v>56</v>
      </c>
      <c r="B955" s="43" t="s">
        <v>57</v>
      </c>
      <c r="C955" s="42" t="s">
        <v>217</v>
      </c>
      <c r="D955" s="42" t="s">
        <v>214</v>
      </c>
      <c r="E955" s="42">
        <v>2019</v>
      </c>
      <c r="F955" s="44">
        <v>31792043</v>
      </c>
    </row>
    <row r="956" spans="1:6" ht="20.149999999999999" customHeight="1" x14ac:dyDescent="0.45">
      <c r="A956" s="42" t="s">
        <v>56</v>
      </c>
      <c r="B956" s="43" t="s">
        <v>57</v>
      </c>
      <c r="C956" s="42" t="s">
        <v>217</v>
      </c>
      <c r="D956" s="42" t="s">
        <v>214</v>
      </c>
      <c r="E956" s="42">
        <v>2020</v>
      </c>
      <c r="F956" s="44">
        <v>46332000</v>
      </c>
    </row>
    <row r="957" spans="1:6" ht="20.149999999999999" customHeight="1" x14ac:dyDescent="0.45">
      <c r="A957" s="42" t="s">
        <v>56</v>
      </c>
      <c r="B957" s="43" t="s">
        <v>57</v>
      </c>
      <c r="C957" s="42" t="s">
        <v>217</v>
      </c>
      <c r="D957" s="42" t="s">
        <v>214</v>
      </c>
      <c r="E957" s="42">
        <v>2021</v>
      </c>
      <c r="F957" s="44">
        <v>20072000</v>
      </c>
    </row>
    <row r="958" spans="1:6" ht="20.149999999999999" customHeight="1" x14ac:dyDescent="0.45">
      <c r="A958" s="42" t="s">
        <v>56</v>
      </c>
      <c r="B958" s="43" t="s">
        <v>57</v>
      </c>
      <c r="C958" s="42" t="s">
        <v>217</v>
      </c>
      <c r="D958" s="42" t="s">
        <v>214</v>
      </c>
      <c r="E958" s="42">
        <v>2022</v>
      </c>
      <c r="F958" s="44">
        <v>12000</v>
      </c>
    </row>
    <row r="959" spans="1:6" ht="20.149999999999999" customHeight="1" x14ac:dyDescent="0.45">
      <c r="A959" s="42" t="s">
        <v>56</v>
      </c>
      <c r="B959" s="43" t="s">
        <v>57</v>
      </c>
      <c r="C959" s="42" t="s">
        <v>217</v>
      </c>
      <c r="D959" s="42" t="s">
        <v>214</v>
      </c>
      <c r="E959" s="42">
        <v>2023</v>
      </c>
      <c r="F959" s="44">
        <v>12000</v>
      </c>
    </row>
    <row r="960" spans="1:6" ht="20.149999999999999" customHeight="1" x14ac:dyDescent="0.45">
      <c r="A960" s="42" t="s">
        <v>56</v>
      </c>
      <c r="B960" s="43" t="s">
        <v>57</v>
      </c>
      <c r="C960" s="42" t="s">
        <v>217</v>
      </c>
      <c r="D960" s="42" t="s">
        <v>214</v>
      </c>
      <c r="E960" s="42">
        <v>2024</v>
      </c>
      <c r="F960" s="44">
        <v>281238.49557500001</v>
      </c>
    </row>
    <row r="961" spans="1:6" ht="20.149999999999999" customHeight="1" x14ac:dyDescent="0.45">
      <c r="A961" s="42" t="s">
        <v>56</v>
      </c>
      <c r="B961" s="43" t="s">
        <v>57</v>
      </c>
      <c r="C961" s="42" t="s">
        <v>217</v>
      </c>
      <c r="D961" s="42" t="s">
        <v>214</v>
      </c>
      <c r="E961" s="42">
        <v>2025</v>
      </c>
      <c r="F961" s="44">
        <v>5116172.036638</v>
      </c>
    </row>
    <row r="962" spans="1:6" ht="20.149999999999999" customHeight="1" x14ac:dyDescent="0.45">
      <c r="A962" s="42" t="s">
        <v>56</v>
      </c>
      <c r="B962" s="43" t="s">
        <v>57</v>
      </c>
      <c r="C962" s="42" t="s">
        <v>217</v>
      </c>
      <c r="D962" s="42" t="s">
        <v>214</v>
      </c>
      <c r="E962" s="42">
        <v>2026</v>
      </c>
      <c r="F962" s="44">
        <v>4191898.3765660003</v>
      </c>
    </row>
    <row r="963" spans="1:6" ht="20.149999999999999" customHeight="1" x14ac:dyDescent="0.45">
      <c r="A963" s="42" t="s">
        <v>56</v>
      </c>
      <c r="B963" s="43" t="s">
        <v>57</v>
      </c>
      <c r="C963" s="42" t="s">
        <v>217</v>
      </c>
      <c r="D963" s="42" t="s">
        <v>214</v>
      </c>
      <c r="E963" s="42">
        <v>2027</v>
      </c>
      <c r="F963" s="44">
        <v>301107.05591799994</v>
      </c>
    </row>
    <row r="964" spans="1:6" ht="20.149999999999999" customHeight="1" x14ac:dyDescent="0.45">
      <c r="A964" s="42" t="s">
        <v>56</v>
      </c>
      <c r="B964" s="43" t="s">
        <v>57</v>
      </c>
      <c r="C964" s="42" t="s">
        <v>217</v>
      </c>
      <c r="D964" s="42" t="s">
        <v>214</v>
      </c>
      <c r="E964" s="42">
        <v>2028</v>
      </c>
      <c r="F964" s="44">
        <v>671263.17666500004</v>
      </c>
    </row>
    <row r="965" spans="1:6" ht="20.149999999999999" customHeight="1" x14ac:dyDescent="0.45">
      <c r="A965" s="42" t="s">
        <v>56</v>
      </c>
      <c r="B965" s="43" t="s">
        <v>57</v>
      </c>
      <c r="C965" s="42" t="s">
        <v>217</v>
      </c>
      <c r="D965" s="42" t="s">
        <v>214</v>
      </c>
      <c r="E965" s="42">
        <v>2029</v>
      </c>
      <c r="F965" s="44">
        <v>1060519.9079810001</v>
      </c>
    </row>
    <row r="966" spans="1:6" ht="20.149999999999999" customHeight="1" x14ac:dyDescent="0.45">
      <c r="A966" s="42" t="s">
        <v>56</v>
      </c>
      <c r="B966" s="43" t="s">
        <v>57</v>
      </c>
      <c r="C966" s="42" t="s">
        <v>217</v>
      </c>
      <c r="D966" s="42" t="s">
        <v>214</v>
      </c>
      <c r="E966" s="42">
        <v>2030</v>
      </c>
      <c r="F966" s="44">
        <v>287118.92911999999</v>
      </c>
    </row>
    <row r="967" spans="1:6" ht="20.149999999999999" customHeight="1" x14ac:dyDescent="0.45">
      <c r="A967" s="42" t="s">
        <v>56</v>
      </c>
      <c r="B967" s="43" t="s">
        <v>57</v>
      </c>
      <c r="C967" s="42" t="s">
        <v>217</v>
      </c>
      <c r="D967" s="42" t="s">
        <v>214</v>
      </c>
      <c r="E967" s="42">
        <v>2031</v>
      </c>
      <c r="F967" s="44">
        <v>1442886.005044</v>
      </c>
    </row>
    <row r="968" spans="1:6" ht="20.149999999999999" customHeight="1" x14ac:dyDescent="0.45">
      <c r="A968" s="42" t="s">
        <v>56</v>
      </c>
      <c r="B968" s="43" t="s">
        <v>57</v>
      </c>
      <c r="C968" s="42" t="s">
        <v>217</v>
      </c>
      <c r="D968" s="42" t="s">
        <v>214</v>
      </c>
      <c r="E968" s="42">
        <v>2032</v>
      </c>
      <c r="F968" s="44">
        <v>282500.89835199999</v>
      </c>
    </row>
    <row r="969" spans="1:6" ht="20.149999999999999" customHeight="1" x14ac:dyDescent="0.45">
      <c r="A969" s="42" t="s">
        <v>56</v>
      </c>
      <c r="B969" s="43" t="s">
        <v>57</v>
      </c>
      <c r="C969" s="42" t="s">
        <v>217</v>
      </c>
      <c r="D969" s="42" t="s">
        <v>214</v>
      </c>
      <c r="E969" s="42">
        <v>2033</v>
      </c>
      <c r="F969" s="44">
        <v>307324.80333300005</v>
      </c>
    </row>
    <row r="970" spans="1:6" ht="20.149999999999999" customHeight="1" x14ac:dyDescent="0.45">
      <c r="A970" s="42" t="s">
        <v>56</v>
      </c>
      <c r="B970" s="43" t="s">
        <v>57</v>
      </c>
      <c r="C970" s="42" t="s">
        <v>217</v>
      </c>
      <c r="D970" s="42" t="s">
        <v>214</v>
      </c>
      <c r="E970" s="42">
        <v>2034</v>
      </c>
      <c r="F970" s="44">
        <v>291517.60305099998</v>
      </c>
    </row>
    <row r="971" spans="1:6" ht="20.149999999999999" customHeight="1" x14ac:dyDescent="0.45">
      <c r="A971" s="42" t="s">
        <v>56</v>
      </c>
      <c r="B971" s="43" t="s">
        <v>57</v>
      </c>
      <c r="C971" s="42" t="s">
        <v>217</v>
      </c>
      <c r="D971" s="42" t="s">
        <v>214</v>
      </c>
      <c r="E971" s="42">
        <v>2035</v>
      </c>
      <c r="F971" s="44">
        <v>299073.26803799998</v>
      </c>
    </row>
    <row r="972" spans="1:6" ht="20.149999999999999" customHeight="1" x14ac:dyDescent="0.45">
      <c r="A972" s="42" t="s">
        <v>56</v>
      </c>
      <c r="B972" s="43" t="s">
        <v>57</v>
      </c>
      <c r="C972" s="42" t="s">
        <v>217</v>
      </c>
      <c r="D972" s="42" t="s">
        <v>214</v>
      </c>
      <c r="E972" s="42">
        <v>2036</v>
      </c>
      <c r="F972" s="44">
        <v>209341.69703800001</v>
      </c>
    </row>
    <row r="973" spans="1:6" ht="20.149999999999999" customHeight="1" x14ac:dyDescent="0.45">
      <c r="A973" s="42" t="s">
        <v>56</v>
      </c>
      <c r="B973" s="43" t="s">
        <v>57</v>
      </c>
      <c r="C973" s="42" t="s">
        <v>218</v>
      </c>
      <c r="D973" s="42" t="s">
        <v>214</v>
      </c>
      <c r="E973" s="42">
        <v>2036</v>
      </c>
      <c r="F973" s="44">
        <v>1455000</v>
      </c>
    </row>
    <row r="974" spans="1:6" ht="20.149999999999999" customHeight="1" x14ac:dyDescent="0.45">
      <c r="A974" s="42" t="s">
        <v>58</v>
      </c>
      <c r="B974" s="43" t="s">
        <v>55</v>
      </c>
      <c r="C974" s="42" t="s">
        <v>213</v>
      </c>
      <c r="D974" s="42" t="s">
        <v>223</v>
      </c>
      <c r="E974" s="42">
        <v>2017</v>
      </c>
      <c r="F974" s="44">
        <v>1600370.59</v>
      </c>
    </row>
    <row r="975" spans="1:6" ht="20.149999999999999" customHeight="1" x14ac:dyDescent="0.45">
      <c r="A975" s="42" t="s">
        <v>58</v>
      </c>
      <c r="B975" s="43" t="s">
        <v>55</v>
      </c>
      <c r="C975" s="42" t="s">
        <v>213</v>
      </c>
      <c r="D975" s="42" t="s">
        <v>223</v>
      </c>
      <c r="E975" s="42">
        <v>2018</v>
      </c>
      <c r="F975" s="44">
        <v>943801.62530000007</v>
      </c>
    </row>
    <row r="976" spans="1:6" ht="20.149999999999999" customHeight="1" x14ac:dyDescent="0.45">
      <c r="A976" s="42" t="s">
        <v>58</v>
      </c>
      <c r="B976" s="43" t="s">
        <v>55</v>
      </c>
      <c r="C976" s="42" t="s">
        <v>213</v>
      </c>
      <c r="D976" s="42" t="s">
        <v>223</v>
      </c>
      <c r="E976" s="42">
        <v>2019</v>
      </c>
      <c r="F976" s="44">
        <v>1288156.6594350003</v>
      </c>
    </row>
    <row r="977" spans="1:6" ht="20.149999999999999" customHeight="1" x14ac:dyDescent="0.45">
      <c r="A977" s="42" t="s">
        <v>58</v>
      </c>
      <c r="B977" s="43" t="s">
        <v>55</v>
      </c>
      <c r="C977" s="42" t="s">
        <v>213</v>
      </c>
      <c r="D977" s="42" t="s">
        <v>223</v>
      </c>
      <c r="E977" s="42">
        <v>2020</v>
      </c>
      <c r="F977" s="44">
        <v>1292378.3623577999</v>
      </c>
    </row>
    <row r="978" spans="1:6" ht="20.149999999999999" customHeight="1" x14ac:dyDescent="0.45">
      <c r="A978" s="42" t="s">
        <v>58</v>
      </c>
      <c r="B978" s="43" t="s">
        <v>55</v>
      </c>
      <c r="C978" s="42" t="s">
        <v>213</v>
      </c>
      <c r="D978" s="42" t="s">
        <v>223</v>
      </c>
      <c r="E978" s="42">
        <v>2021</v>
      </c>
      <c r="F978" s="44">
        <v>1518019.0460274997</v>
      </c>
    </row>
    <row r="979" spans="1:6" ht="20.149999999999999" customHeight="1" x14ac:dyDescent="0.45">
      <c r="A979" s="42" t="s">
        <v>58</v>
      </c>
      <c r="B979" s="43" t="s">
        <v>55</v>
      </c>
      <c r="C979" s="42" t="s">
        <v>213</v>
      </c>
      <c r="D979" s="42" t="s">
        <v>223</v>
      </c>
      <c r="E979" s="42">
        <v>2022</v>
      </c>
      <c r="F979" s="44">
        <v>1374111.2135735</v>
      </c>
    </row>
    <row r="980" spans="1:6" ht="20.149999999999999" customHeight="1" x14ac:dyDescent="0.45">
      <c r="A980" s="42" t="s">
        <v>58</v>
      </c>
      <c r="B980" s="43" t="s">
        <v>55</v>
      </c>
      <c r="C980" s="42" t="s">
        <v>213</v>
      </c>
      <c r="D980" s="42" t="s">
        <v>223</v>
      </c>
      <c r="E980" s="42">
        <v>2023</v>
      </c>
      <c r="F980" s="44">
        <v>1409533.4670675001</v>
      </c>
    </row>
    <row r="981" spans="1:6" ht="20.149999999999999" customHeight="1" x14ac:dyDescent="0.45">
      <c r="A981" s="42" t="s">
        <v>58</v>
      </c>
      <c r="B981" s="43" t="s">
        <v>55</v>
      </c>
      <c r="C981" s="42" t="s">
        <v>213</v>
      </c>
      <c r="D981" s="42" t="s">
        <v>223</v>
      </c>
      <c r="E981" s="42">
        <v>2024</v>
      </c>
      <c r="F981" s="44">
        <v>1405843.9118075001</v>
      </c>
    </row>
    <row r="982" spans="1:6" ht="20.149999999999999" customHeight="1" x14ac:dyDescent="0.45">
      <c r="A982" s="42" t="s">
        <v>58</v>
      </c>
      <c r="B982" s="43" t="s">
        <v>55</v>
      </c>
      <c r="C982" s="42" t="s">
        <v>213</v>
      </c>
      <c r="D982" s="42" t="s">
        <v>223</v>
      </c>
      <c r="E982" s="42">
        <v>2025</v>
      </c>
      <c r="F982" s="44">
        <v>1400022.2264955002</v>
      </c>
    </row>
    <row r="983" spans="1:6" ht="20.149999999999999" customHeight="1" x14ac:dyDescent="0.45">
      <c r="A983" s="42" t="s">
        <v>58</v>
      </c>
      <c r="B983" s="43" t="s">
        <v>55</v>
      </c>
      <c r="C983" s="42" t="s">
        <v>213</v>
      </c>
      <c r="D983" s="42" t="s">
        <v>223</v>
      </c>
      <c r="E983" s="42">
        <v>2026</v>
      </c>
      <c r="F983" s="44">
        <v>1408612.0374135</v>
      </c>
    </row>
    <row r="984" spans="1:6" ht="20.149999999999999" customHeight="1" x14ac:dyDescent="0.45">
      <c r="A984" s="42" t="s">
        <v>58</v>
      </c>
      <c r="B984" s="43" t="s">
        <v>55</v>
      </c>
      <c r="C984" s="42" t="s">
        <v>213</v>
      </c>
      <c r="D984" s="42" t="s">
        <v>223</v>
      </c>
      <c r="E984" s="42">
        <v>2027</v>
      </c>
      <c r="F984" s="44">
        <v>1486574.4335665002</v>
      </c>
    </row>
    <row r="985" spans="1:6" ht="20.149999999999999" customHeight="1" x14ac:dyDescent="0.45">
      <c r="A985" s="42" t="s">
        <v>58</v>
      </c>
      <c r="B985" s="43" t="s">
        <v>55</v>
      </c>
      <c r="C985" s="42" t="s">
        <v>213</v>
      </c>
      <c r="D985" s="42" t="s">
        <v>223</v>
      </c>
      <c r="E985" s="42">
        <v>2028</v>
      </c>
      <c r="F985" s="44">
        <v>1560305.1404794999</v>
      </c>
    </row>
    <row r="986" spans="1:6" ht="20.149999999999999" customHeight="1" x14ac:dyDescent="0.45">
      <c r="A986" s="42" t="s">
        <v>58</v>
      </c>
      <c r="B986" s="43" t="s">
        <v>55</v>
      </c>
      <c r="C986" s="42" t="s">
        <v>213</v>
      </c>
      <c r="D986" s="42" t="s">
        <v>223</v>
      </c>
      <c r="E986" s="42">
        <v>2029</v>
      </c>
      <c r="F986" s="44">
        <v>1558259.3163294999</v>
      </c>
    </row>
    <row r="987" spans="1:6" ht="20.149999999999999" customHeight="1" x14ac:dyDescent="0.45">
      <c r="A987" s="42" t="s">
        <v>58</v>
      </c>
      <c r="B987" s="43" t="s">
        <v>55</v>
      </c>
      <c r="C987" s="42" t="s">
        <v>213</v>
      </c>
      <c r="D987" s="42" t="s">
        <v>223</v>
      </c>
      <c r="E987" s="42">
        <v>2030</v>
      </c>
      <c r="F987" s="44">
        <v>1558048.4366175001</v>
      </c>
    </row>
    <row r="988" spans="1:6" ht="20.149999999999999" customHeight="1" x14ac:dyDescent="0.45">
      <c r="A988" s="42" t="s">
        <v>58</v>
      </c>
      <c r="B988" s="43" t="s">
        <v>55</v>
      </c>
      <c r="C988" s="42" t="s">
        <v>213</v>
      </c>
      <c r="D988" s="42" t="s">
        <v>223</v>
      </c>
      <c r="E988" s="42">
        <v>2031</v>
      </c>
      <c r="F988" s="44">
        <v>1480745.0190735001</v>
      </c>
    </row>
    <row r="989" spans="1:6" ht="20.149999999999999" customHeight="1" x14ac:dyDescent="0.45">
      <c r="A989" s="42" t="s">
        <v>58</v>
      </c>
      <c r="B989" s="43" t="s">
        <v>55</v>
      </c>
      <c r="C989" s="42" t="s">
        <v>213</v>
      </c>
      <c r="D989" s="42" t="s">
        <v>223</v>
      </c>
      <c r="E989" s="42">
        <v>2032</v>
      </c>
      <c r="F989" s="44">
        <v>1384640.6265679998</v>
      </c>
    </row>
    <row r="990" spans="1:6" ht="20.149999999999999" customHeight="1" x14ac:dyDescent="0.45">
      <c r="A990" s="42" t="s">
        <v>58</v>
      </c>
      <c r="B990" s="43" t="s">
        <v>55</v>
      </c>
      <c r="C990" s="42" t="s">
        <v>213</v>
      </c>
      <c r="D990" s="42" t="s">
        <v>223</v>
      </c>
      <c r="E990" s="42">
        <v>2033</v>
      </c>
      <c r="F990" s="44">
        <v>1319966.5536243999</v>
      </c>
    </row>
    <row r="991" spans="1:6" ht="20.149999999999999" customHeight="1" x14ac:dyDescent="0.45">
      <c r="A991" s="42" t="s">
        <v>58</v>
      </c>
      <c r="B991" s="43" t="s">
        <v>55</v>
      </c>
      <c r="C991" s="42" t="s">
        <v>213</v>
      </c>
      <c r="D991" s="42" t="s">
        <v>223</v>
      </c>
      <c r="E991" s="42">
        <v>2034</v>
      </c>
      <c r="F991" s="44">
        <v>1246212.136038</v>
      </c>
    </row>
    <row r="992" spans="1:6" ht="20.149999999999999" customHeight="1" x14ac:dyDescent="0.45">
      <c r="A992" s="42" t="s">
        <v>58</v>
      </c>
      <c r="B992" s="43" t="s">
        <v>55</v>
      </c>
      <c r="C992" s="42" t="s">
        <v>213</v>
      </c>
      <c r="D992" s="42" t="s">
        <v>223</v>
      </c>
      <c r="E992" s="42">
        <v>2035</v>
      </c>
      <c r="F992" s="44">
        <v>1224684.5571240999</v>
      </c>
    </row>
    <row r="993" spans="1:6" ht="20.149999999999999" customHeight="1" x14ac:dyDescent="0.45">
      <c r="A993" s="42" t="s">
        <v>58</v>
      </c>
      <c r="B993" s="43" t="s">
        <v>55</v>
      </c>
      <c r="C993" s="42" t="s">
        <v>213</v>
      </c>
      <c r="D993" s="42" t="s">
        <v>223</v>
      </c>
      <c r="E993" s="42">
        <v>2036</v>
      </c>
      <c r="F993" s="44">
        <v>1138358.5544497999</v>
      </c>
    </row>
    <row r="994" spans="1:6" ht="20.149999999999999" customHeight="1" x14ac:dyDescent="0.45">
      <c r="A994" s="42" t="s">
        <v>58</v>
      </c>
      <c r="B994" s="43" t="s">
        <v>55</v>
      </c>
      <c r="C994" s="42" t="s">
        <v>213</v>
      </c>
      <c r="D994" s="42" t="s">
        <v>223</v>
      </c>
      <c r="E994" s="42">
        <v>2037</v>
      </c>
      <c r="F994" s="44">
        <v>1104089.2014762999</v>
      </c>
    </row>
    <row r="995" spans="1:6" ht="20.149999999999999" customHeight="1" x14ac:dyDescent="0.45">
      <c r="A995" s="42" t="s">
        <v>58</v>
      </c>
      <c r="B995" s="43" t="s">
        <v>55</v>
      </c>
      <c r="C995" s="42" t="s">
        <v>213</v>
      </c>
      <c r="D995" s="42" t="s">
        <v>223</v>
      </c>
      <c r="E995" s="42">
        <v>2038</v>
      </c>
      <c r="F995" s="44">
        <v>880021.70022609993</v>
      </c>
    </row>
    <row r="996" spans="1:6" ht="20.149999999999999" customHeight="1" x14ac:dyDescent="0.45">
      <c r="A996" s="42" t="s">
        <v>58</v>
      </c>
      <c r="B996" s="43" t="s">
        <v>55</v>
      </c>
      <c r="C996" s="42" t="s">
        <v>213</v>
      </c>
      <c r="D996" s="42" t="s">
        <v>223</v>
      </c>
      <c r="E996" s="42">
        <v>2039</v>
      </c>
      <c r="F996" s="44">
        <v>803662.67663789983</v>
      </c>
    </row>
    <row r="997" spans="1:6" ht="20.149999999999999" customHeight="1" x14ac:dyDescent="0.45">
      <c r="A997" s="42" t="s">
        <v>58</v>
      </c>
      <c r="B997" s="43" t="s">
        <v>55</v>
      </c>
      <c r="C997" s="42" t="s">
        <v>213</v>
      </c>
      <c r="D997" s="42" t="s">
        <v>223</v>
      </c>
      <c r="E997" s="42">
        <v>2040</v>
      </c>
      <c r="F997" s="44">
        <v>770946.00555939996</v>
      </c>
    </row>
    <row r="998" spans="1:6" ht="20.149999999999999" customHeight="1" x14ac:dyDescent="0.45">
      <c r="A998" s="42" t="s">
        <v>58</v>
      </c>
      <c r="B998" s="43" t="s">
        <v>55</v>
      </c>
      <c r="C998" s="42" t="s">
        <v>213</v>
      </c>
      <c r="D998" s="42" t="s">
        <v>223</v>
      </c>
      <c r="E998" s="42">
        <v>2041</v>
      </c>
      <c r="F998" s="44">
        <v>322074.25568119995</v>
      </c>
    </row>
    <row r="999" spans="1:6" ht="20.149999999999999" customHeight="1" x14ac:dyDescent="0.45">
      <c r="A999" s="42" t="s">
        <v>58</v>
      </c>
      <c r="B999" s="43" t="s">
        <v>55</v>
      </c>
      <c r="C999" s="42" t="s">
        <v>216</v>
      </c>
      <c r="D999" s="42" t="s">
        <v>223</v>
      </c>
      <c r="E999" s="42">
        <v>2017</v>
      </c>
      <c r="F999" s="44">
        <v>395048.75</v>
      </c>
    </row>
    <row r="1000" spans="1:6" ht="20.149999999999999" customHeight="1" x14ac:dyDescent="0.45">
      <c r="A1000" s="42" t="s">
        <v>58</v>
      </c>
      <c r="B1000" s="43" t="s">
        <v>55</v>
      </c>
      <c r="C1000" s="42" t="s">
        <v>216</v>
      </c>
      <c r="D1000" s="42" t="s">
        <v>223</v>
      </c>
      <c r="E1000" s="42">
        <v>2018</v>
      </c>
      <c r="F1000" s="44">
        <v>659199.25</v>
      </c>
    </row>
    <row r="1001" spans="1:6" ht="20.149999999999999" customHeight="1" x14ac:dyDescent="0.45">
      <c r="A1001" s="42" t="s">
        <v>58</v>
      </c>
      <c r="B1001" s="43" t="s">
        <v>55</v>
      </c>
      <c r="C1001" s="42" t="s">
        <v>217</v>
      </c>
      <c r="D1001" s="42" t="s">
        <v>223</v>
      </c>
      <c r="E1001" s="42">
        <v>2017</v>
      </c>
      <c r="F1001" s="44">
        <v>120876.23</v>
      </c>
    </row>
    <row r="1002" spans="1:6" ht="20.149999999999999" customHeight="1" x14ac:dyDescent="0.45">
      <c r="A1002" s="42" t="s">
        <v>58</v>
      </c>
      <c r="B1002" s="43" t="s">
        <v>55</v>
      </c>
      <c r="C1002" s="42" t="s">
        <v>217</v>
      </c>
      <c r="D1002" s="42" t="s">
        <v>223</v>
      </c>
      <c r="E1002" s="42">
        <v>2019</v>
      </c>
      <c r="F1002" s="44">
        <v>703200</v>
      </c>
    </row>
    <row r="1003" spans="1:6" ht="20.149999999999999" customHeight="1" x14ac:dyDescent="0.45">
      <c r="A1003" s="42" t="s">
        <v>58</v>
      </c>
      <c r="B1003" s="43" t="s">
        <v>55</v>
      </c>
      <c r="C1003" s="42" t="s">
        <v>217</v>
      </c>
      <c r="D1003" s="42" t="s">
        <v>223</v>
      </c>
      <c r="E1003" s="42">
        <v>2020</v>
      </c>
      <c r="F1003" s="44">
        <v>314375</v>
      </c>
    </row>
    <row r="1004" spans="1:6" ht="20.149999999999999" customHeight="1" x14ac:dyDescent="0.45">
      <c r="A1004" s="42" t="s">
        <v>58</v>
      </c>
      <c r="B1004" s="43" t="s">
        <v>55</v>
      </c>
      <c r="C1004" s="42" t="s">
        <v>217</v>
      </c>
      <c r="D1004" s="42" t="s">
        <v>223</v>
      </c>
      <c r="E1004" s="42">
        <v>2021</v>
      </c>
      <c r="F1004" s="44">
        <v>2598225</v>
      </c>
    </row>
    <row r="1005" spans="1:6" ht="20.149999999999999" customHeight="1" x14ac:dyDescent="0.45">
      <c r="A1005" s="42" t="s">
        <v>58</v>
      </c>
      <c r="B1005" s="43" t="s">
        <v>55</v>
      </c>
      <c r="C1005" s="42" t="s">
        <v>217</v>
      </c>
      <c r="D1005" s="42" t="s">
        <v>223</v>
      </c>
      <c r="E1005" s="42">
        <v>2022</v>
      </c>
      <c r="F1005" s="44">
        <v>234375</v>
      </c>
    </row>
    <row r="1006" spans="1:6" ht="20.149999999999999" customHeight="1" x14ac:dyDescent="0.45">
      <c r="A1006" s="42" t="s">
        <v>58</v>
      </c>
      <c r="B1006" s="43" t="s">
        <v>55</v>
      </c>
      <c r="C1006" s="42" t="s">
        <v>217</v>
      </c>
      <c r="D1006" s="42" t="s">
        <v>223</v>
      </c>
      <c r="E1006" s="42">
        <v>2023</v>
      </c>
      <c r="F1006" s="44">
        <v>2578225</v>
      </c>
    </row>
    <row r="1007" spans="1:6" ht="20.149999999999999" customHeight="1" x14ac:dyDescent="0.45">
      <c r="A1007" s="42" t="s">
        <v>58</v>
      </c>
      <c r="B1007" s="43" t="s">
        <v>55</v>
      </c>
      <c r="C1007" s="42" t="s">
        <v>217</v>
      </c>
      <c r="D1007" s="42" t="s">
        <v>223</v>
      </c>
      <c r="E1007" s="42">
        <v>2024</v>
      </c>
      <c r="F1007" s="44">
        <v>304375</v>
      </c>
    </row>
    <row r="1008" spans="1:6" ht="20.149999999999999" customHeight="1" x14ac:dyDescent="0.45">
      <c r="A1008" s="42" t="s">
        <v>58</v>
      </c>
      <c r="B1008" s="43" t="s">
        <v>55</v>
      </c>
      <c r="C1008" s="42" t="s">
        <v>217</v>
      </c>
      <c r="D1008" s="42" t="s">
        <v>223</v>
      </c>
      <c r="E1008" s="42">
        <v>2025</v>
      </c>
      <c r="F1008" s="44">
        <v>2528225</v>
      </c>
    </row>
    <row r="1009" spans="1:6" ht="20.149999999999999" customHeight="1" x14ac:dyDescent="0.45">
      <c r="A1009" s="42" t="s">
        <v>58</v>
      </c>
      <c r="B1009" s="43" t="s">
        <v>55</v>
      </c>
      <c r="C1009" s="42" t="s">
        <v>217</v>
      </c>
      <c r="D1009" s="42" t="s">
        <v>223</v>
      </c>
      <c r="E1009" s="42">
        <v>2026</v>
      </c>
      <c r="F1009" s="44">
        <v>234375</v>
      </c>
    </row>
    <row r="1010" spans="1:6" ht="20.149999999999999" customHeight="1" x14ac:dyDescent="0.45">
      <c r="A1010" s="42" t="s">
        <v>58</v>
      </c>
      <c r="B1010" s="43" t="s">
        <v>55</v>
      </c>
      <c r="C1010" s="42" t="s">
        <v>217</v>
      </c>
      <c r="D1010" s="42" t="s">
        <v>223</v>
      </c>
      <c r="E1010" s="42">
        <v>2027</v>
      </c>
      <c r="F1010" s="44">
        <v>2373850</v>
      </c>
    </row>
    <row r="1011" spans="1:6" ht="20.149999999999999" customHeight="1" x14ac:dyDescent="0.45">
      <c r="A1011" s="42" t="s">
        <v>58</v>
      </c>
      <c r="B1011" s="43" t="s">
        <v>55</v>
      </c>
      <c r="C1011" s="42" t="s">
        <v>217</v>
      </c>
      <c r="D1011" s="42" t="s">
        <v>223</v>
      </c>
      <c r="E1011" s="42">
        <v>2028</v>
      </c>
      <c r="F1011" s="44">
        <v>2303850</v>
      </c>
    </row>
    <row r="1012" spans="1:6" ht="20.149999999999999" customHeight="1" x14ac:dyDescent="0.45">
      <c r="A1012" s="42" t="s">
        <v>58</v>
      </c>
      <c r="B1012" s="43" t="s">
        <v>55</v>
      </c>
      <c r="C1012" s="42" t="s">
        <v>217</v>
      </c>
      <c r="D1012" s="42" t="s">
        <v>223</v>
      </c>
      <c r="E1012" s="42">
        <v>2029</v>
      </c>
      <c r="F1012" s="44">
        <v>234375</v>
      </c>
    </row>
    <row r="1013" spans="1:6" ht="20.149999999999999" customHeight="1" x14ac:dyDescent="0.45">
      <c r="A1013" s="42" t="s">
        <v>58</v>
      </c>
      <c r="B1013" s="43" t="s">
        <v>55</v>
      </c>
      <c r="C1013" s="42" t="s">
        <v>217</v>
      </c>
      <c r="D1013" s="42" t="s">
        <v>223</v>
      </c>
      <c r="E1013" s="42">
        <v>2030</v>
      </c>
      <c r="F1013" s="44">
        <v>304375</v>
      </c>
    </row>
    <row r="1014" spans="1:6" ht="20.149999999999999" customHeight="1" x14ac:dyDescent="0.45">
      <c r="A1014" s="42" t="s">
        <v>58</v>
      </c>
      <c r="B1014" s="43" t="s">
        <v>55</v>
      </c>
      <c r="C1014" s="42" t="s">
        <v>217</v>
      </c>
      <c r="D1014" s="42" t="s">
        <v>223</v>
      </c>
      <c r="E1014" s="42">
        <v>2031</v>
      </c>
      <c r="F1014" s="44">
        <v>234375</v>
      </c>
    </row>
    <row r="1015" spans="1:6" ht="20.149999999999999" customHeight="1" x14ac:dyDescent="0.45">
      <c r="A1015" s="42" t="s">
        <v>58</v>
      </c>
      <c r="B1015" s="43" t="s">
        <v>55</v>
      </c>
      <c r="C1015" s="42" t="s">
        <v>217</v>
      </c>
      <c r="D1015" s="42" t="s">
        <v>223</v>
      </c>
      <c r="E1015" s="42">
        <v>2032</v>
      </c>
      <c r="F1015" s="44">
        <v>234375</v>
      </c>
    </row>
    <row r="1016" spans="1:6" ht="20.149999999999999" customHeight="1" x14ac:dyDescent="0.45">
      <c r="A1016" s="42" t="s">
        <v>58</v>
      </c>
      <c r="B1016" s="43" t="s">
        <v>55</v>
      </c>
      <c r="C1016" s="42" t="s">
        <v>217</v>
      </c>
      <c r="D1016" s="42" t="s">
        <v>223</v>
      </c>
      <c r="E1016" s="42">
        <v>2033</v>
      </c>
      <c r="F1016" s="44">
        <v>304375</v>
      </c>
    </row>
    <row r="1017" spans="1:6" ht="20.149999999999999" customHeight="1" x14ac:dyDescent="0.45">
      <c r="A1017" s="42" t="s">
        <v>58</v>
      </c>
      <c r="B1017" s="43" t="s">
        <v>55</v>
      </c>
      <c r="C1017" s="42" t="s">
        <v>217</v>
      </c>
      <c r="D1017" s="42" t="s">
        <v>223</v>
      </c>
      <c r="E1017" s="42">
        <v>2034</v>
      </c>
      <c r="F1017" s="44">
        <v>10000</v>
      </c>
    </row>
    <row r="1018" spans="1:6" ht="20.149999999999999" customHeight="1" x14ac:dyDescent="0.45">
      <c r="A1018" s="42" t="s">
        <v>58</v>
      </c>
      <c r="B1018" s="43" t="s">
        <v>55</v>
      </c>
      <c r="C1018" s="42" t="s">
        <v>217</v>
      </c>
      <c r="D1018" s="42" t="s">
        <v>223</v>
      </c>
      <c r="E1018" s="42">
        <v>2035</v>
      </c>
      <c r="F1018" s="44">
        <v>234375</v>
      </c>
    </row>
    <row r="1019" spans="1:6" ht="20.149999999999999" customHeight="1" x14ac:dyDescent="0.45">
      <c r="A1019" s="42" t="s">
        <v>58</v>
      </c>
      <c r="B1019" s="43" t="s">
        <v>55</v>
      </c>
      <c r="C1019" s="42" t="s">
        <v>217</v>
      </c>
      <c r="D1019" s="42" t="s">
        <v>223</v>
      </c>
      <c r="E1019" s="42">
        <v>2036</v>
      </c>
      <c r="F1019" s="44">
        <v>304375</v>
      </c>
    </row>
    <row r="1020" spans="1:6" ht="20.149999999999999" customHeight="1" x14ac:dyDescent="0.45">
      <c r="A1020" s="42" t="s">
        <v>58</v>
      </c>
      <c r="B1020" s="43" t="s">
        <v>55</v>
      </c>
      <c r="C1020" s="42" t="s">
        <v>217</v>
      </c>
      <c r="D1020" s="42" t="s">
        <v>223</v>
      </c>
      <c r="E1020" s="42">
        <v>2037</v>
      </c>
      <c r="F1020" s="44">
        <v>10000</v>
      </c>
    </row>
    <row r="1021" spans="1:6" ht="20.149999999999999" customHeight="1" x14ac:dyDescent="0.45">
      <c r="A1021" s="42" t="s">
        <v>58</v>
      </c>
      <c r="B1021" s="43" t="s">
        <v>55</v>
      </c>
      <c r="C1021" s="42" t="s">
        <v>217</v>
      </c>
      <c r="D1021" s="42" t="s">
        <v>223</v>
      </c>
      <c r="E1021" s="42">
        <v>2038</v>
      </c>
      <c r="F1021" s="44">
        <v>5000</v>
      </c>
    </row>
    <row r="1022" spans="1:6" ht="20.149999999999999" customHeight="1" x14ac:dyDescent="0.45">
      <c r="A1022" s="42" t="s">
        <v>58</v>
      </c>
      <c r="B1022" s="43" t="s">
        <v>55</v>
      </c>
      <c r="C1022" s="42" t="s">
        <v>217</v>
      </c>
      <c r="D1022" s="42" t="s">
        <v>223</v>
      </c>
      <c r="E1022" s="42">
        <v>2039</v>
      </c>
      <c r="F1022" s="44">
        <v>50000</v>
      </c>
    </row>
    <row r="1023" spans="1:6" ht="20.149999999999999" customHeight="1" x14ac:dyDescent="0.45">
      <c r="A1023" s="42" t="s">
        <v>58</v>
      </c>
      <c r="B1023" s="43" t="s">
        <v>55</v>
      </c>
      <c r="C1023" s="42" t="s">
        <v>217</v>
      </c>
      <c r="D1023" s="42" t="s">
        <v>223</v>
      </c>
      <c r="E1023" s="42">
        <v>2040</v>
      </c>
      <c r="F1023" s="44">
        <v>5000</v>
      </c>
    </row>
    <row r="1024" spans="1:6" ht="20.149999999999999" customHeight="1" x14ac:dyDescent="0.45">
      <c r="A1024" s="42" t="s">
        <v>58</v>
      </c>
      <c r="B1024" s="43" t="s">
        <v>55</v>
      </c>
      <c r="C1024" s="42" t="s">
        <v>217</v>
      </c>
      <c r="D1024" s="42" t="s">
        <v>223</v>
      </c>
      <c r="E1024" s="42">
        <v>2041</v>
      </c>
      <c r="F1024" s="44">
        <v>5000</v>
      </c>
    </row>
    <row r="1025" spans="1:6" ht="20.149999999999999" customHeight="1" x14ac:dyDescent="0.45">
      <c r="A1025" s="42" t="s">
        <v>58</v>
      </c>
      <c r="B1025" s="43" t="s">
        <v>55</v>
      </c>
      <c r="C1025" s="42" t="s">
        <v>218</v>
      </c>
      <c r="D1025" s="42" t="s">
        <v>223</v>
      </c>
      <c r="E1025" s="42">
        <v>2019</v>
      </c>
      <c r="F1025" s="44">
        <v>40032.861503</v>
      </c>
    </row>
    <row r="1026" spans="1:6" ht="20.149999999999999" customHeight="1" x14ac:dyDescent="0.45">
      <c r="A1026" s="42" t="s">
        <v>58</v>
      </c>
      <c r="B1026" s="43" t="s">
        <v>55</v>
      </c>
      <c r="C1026" s="42" t="s">
        <v>218</v>
      </c>
      <c r="D1026" s="42" t="s">
        <v>223</v>
      </c>
      <c r="E1026" s="42">
        <v>2020</v>
      </c>
      <c r="F1026" s="44">
        <v>37035.795104999997</v>
      </c>
    </row>
    <row r="1027" spans="1:6" ht="20.149999999999999" customHeight="1" x14ac:dyDescent="0.45">
      <c r="A1027" s="42" t="s">
        <v>58</v>
      </c>
      <c r="B1027" s="43" t="s">
        <v>55</v>
      </c>
      <c r="C1027" s="42" t="s">
        <v>218</v>
      </c>
      <c r="D1027" s="42" t="s">
        <v>223</v>
      </c>
      <c r="E1027" s="42">
        <v>2021</v>
      </c>
      <c r="F1027" s="44">
        <v>51260.167462999998</v>
      </c>
    </row>
    <row r="1028" spans="1:6" ht="20.149999999999999" customHeight="1" x14ac:dyDescent="0.45">
      <c r="A1028" s="42" t="s">
        <v>58</v>
      </c>
      <c r="B1028" s="43" t="s">
        <v>55</v>
      </c>
      <c r="C1028" s="42" t="s">
        <v>218</v>
      </c>
      <c r="D1028" s="42" t="s">
        <v>223</v>
      </c>
      <c r="E1028" s="42">
        <v>2022</v>
      </c>
      <c r="F1028" s="44">
        <v>55231.980495000003</v>
      </c>
    </row>
    <row r="1029" spans="1:6" ht="20.149999999999999" customHeight="1" x14ac:dyDescent="0.45">
      <c r="A1029" s="42" t="s">
        <v>58</v>
      </c>
      <c r="B1029" s="43" t="s">
        <v>55</v>
      </c>
      <c r="C1029" s="42" t="s">
        <v>218</v>
      </c>
      <c r="D1029" s="42" t="s">
        <v>223</v>
      </c>
      <c r="E1029" s="42">
        <v>2023</v>
      </c>
      <c r="F1029" s="44">
        <v>61982.276467999996</v>
      </c>
    </row>
    <row r="1030" spans="1:6" ht="20.149999999999999" customHeight="1" x14ac:dyDescent="0.45">
      <c r="A1030" s="42" t="s">
        <v>58</v>
      </c>
      <c r="B1030" s="43" t="s">
        <v>55</v>
      </c>
      <c r="C1030" s="42" t="s">
        <v>218</v>
      </c>
      <c r="D1030" s="42" t="s">
        <v>223</v>
      </c>
      <c r="E1030" s="42">
        <v>2024</v>
      </c>
      <c r="F1030" s="44">
        <v>71530.543538999991</v>
      </c>
    </row>
    <row r="1031" spans="1:6" ht="20.149999999999999" customHeight="1" x14ac:dyDescent="0.45">
      <c r="A1031" s="42" t="s">
        <v>58</v>
      </c>
      <c r="B1031" s="43" t="s">
        <v>55</v>
      </c>
      <c r="C1031" s="42" t="s">
        <v>218</v>
      </c>
      <c r="D1031" s="42" t="s">
        <v>223</v>
      </c>
      <c r="E1031" s="42">
        <v>2025</v>
      </c>
      <c r="F1031" s="44">
        <v>73037.612369000009</v>
      </c>
    </row>
    <row r="1032" spans="1:6" ht="20.149999999999999" customHeight="1" x14ac:dyDescent="0.45">
      <c r="A1032" s="42" t="s">
        <v>58</v>
      </c>
      <c r="B1032" s="43" t="s">
        <v>55</v>
      </c>
      <c r="C1032" s="42" t="s">
        <v>218</v>
      </c>
      <c r="D1032" s="42" t="s">
        <v>223</v>
      </c>
      <c r="E1032" s="42">
        <v>2026</v>
      </c>
      <c r="F1032" s="44">
        <v>71970.523702999999</v>
      </c>
    </row>
    <row r="1033" spans="1:6" ht="20.149999999999999" customHeight="1" x14ac:dyDescent="0.45">
      <c r="A1033" s="42" t="s">
        <v>58</v>
      </c>
      <c r="B1033" s="43" t="s">
        <v>55</v>
      </c>
      <c r="C1033" s="42" t="s">
        <v>218</v>
      </c>
      <c r="D1033" s="42" t="s">
        <v>223</v>
      </c>
      <c r="E1033" s="42">
        <v>2027</v>
      </c>
      <c r="F1033" s="44">
        <v>72616.515723999997</v>
      </c>
    </row>
    <row r="1034" spans="1:6" ht="20.149999999999999" customHeight="1" x14ac:dyDescent="0.45">
      <c r="A1034" s="42" t="s">
        <v>58</v>
      </c>
      <c r="B1034" s="43" t="s">
        <v>55</v>
      </c>
      <c r="C1034" s="42" t="s">
        <v>218</v>
      </c>
      <c r="D1034" s="42" t="s">
        <v>223</v>
      </c>
      <c r="E1034" s="42">
        <v>2028</v>
      </c>
      <c r="F1034" s="44">
        <v>75305.749320000003</v>
      </c>
    </row>
    <row r="1035" spans="1:6" ht="20.149999999999999" customHeight="1" x14ac:dyDescent="0.45">
      <c r="A1035" s="42" t="s">
        <v>58</v>
      </c>
      <c r="B1035" s="43" t="s">
        <v>55</v>
      </c>
      <c r="C1035" s="42" t="s">
        <v>218</v>
      </c>
      <c r="D1035" s="42" t="s">
        <v>223</v>
      </c>
      <c r="E1035" s="42">
        <v>2029</v>
      </c>
      <c r="F1035" s="44">
        <v>69286.232399999994</v>
      </c>
    </row>
    <row r="1036" spans="1:6" ht="20.149999999999999" customHeight="1" x14ac:dyDescent="0.45">
      <c r="A1036" s="42" t="s">
        <v>58</v>
      </c>
      <c r="B1036" s="43" t="s">
        <v>55</v>
      </c>
      <c r="C1036" s="42" t="s">
        <v>218</v>
      </c>
      <c r="D1036" s="42" t="s">
        <v>223</v>
      </c>
      <c r="E1036" s="42">
        <v>2030</v>
      </c>
      <c r="F1036" s="44">
        <v>68366.264559999996</v>
      </c>
    </row>
    <row r="1037" spans="1:6" ht="20.149999999999999" customHeight="1" x14ac:dyDescent="0.45">
      <c r="A1037" s="42" t="s">
        <v>58</v>
      </c>
      <c r="B1037" s="43" t="s">
        <v>55</v>
      </c>
      <c r="C1037" s="42" t="s">
        <v>218</v>
      </c>
      <c r="D1037" s="42" t="s">
        <v>223</v>
      </c>
      <c r="E1037" s="42">
        <v>2031</v>
      </c>
      <c r="F1037" s="44">
        <v>55716.793642999997</v>
      </c>
    </row>
    <row r="1038" spans="1:6" ht="20.149999999999999" customHeight="1" x14ac:dyDescent="0.45">
      <c r="A1038" s="42" t="s">
        <v>58</v>
      </c>
      <c r="B1038" s="43" t="s">
        <v>55</v>
      </c>
      <c r="C1038" s="42" t="s">
        <v>218</v>
      </c>
      <c r="D1038" s="42" t="s">
        <v>223</v>
      </c>
      <c r="E1038" s="42">
        <v>2032</v>
      </c>
      <c r="F1038" s="44">
        <v>53295.826739999997</v>
      </c>
    </row>
    <row r="1039" spans="1:6" ht="20.149999999999999" customHeight="1" x14ac:dyDescent="0.45">
      <c r="A1039" s="42" t="s">
        <v>58</v>
      </c>
      <c r="B1039" s="43" t="s">
        <v>55</v>
      </c>
      <c r="C1039" s="42" t="s">
        <v>218</v>
      </c>
      <c r="D1039" s="42" t="s">
        <v>223</v>
      </c>
      <c r="E1039" s="42">
        <v>2033</v>
      </c>
      <c r="F1039" s="44">
        <v>47320.026691999999</v>
      </c>
    </row>
    <row r="1040" spans="1:6" ht="20.149999999999999" customHeight="1" x14ac:dyDescent="0.45">
      <c r="A1040" s="42" t="s">
        <v>58</v>
      </c>
      <c r="B1040" s="43" t="s">
        <v>55</v>
      </c>
      <c r="C1040" s="42" t="s">
        <v>218</v>
      </c>
      <c r="D1040" s="42" t="s">
        <v>223</v>
      </c>
      <c r="E1040" s="42">
        <v>2034</v>
      </c>
      <c r="F1040" s="44">
        <v>42348.433312000001</v>
      </c>
    </row>
    <row r="1041" spans="1:6" ht="20.149999999999999" customHeight="1" x14ac:dyDescent="0.45">
      <c r="A1041" s="42" t="s">
        <v>58</v>
      </c>
      <c r="B1041" s="43" t="s">
        <v>55</v>
      </c>
      <c r="C1041" s="42" t="s">
        <v>218</v>
      </c>
      <c r="D1041" s="42" t="s">
        <v>223</v>
      </c>
      <c r="E1041" s="42">
        <v>2035</v>
      </c>
      <c r="F1041" s="44">
        <v>35463.100552000004</v>
      </c>
    </row>
    <row r="1042" spans="1:6" ht="20.149999999999999" customHeight="1" x14ac:dyDescent="0.45">
      <c r="A1042" s="42" t="s">
        <v>58</v>
      </c>
      <c r="B1042" s="43" t="s">
        <v>55</v>
      </c>
      <c r="C1042" s="42" t="s">
        <v>218</v>
      </c>
      <c r="D1042" s="42" t="s">
        <v>223</v>
      </c>
      <c r="E1042" s="42">
        <v>2036</v>
      </c>
      <c r="F1042" s="44">
        <v>35476.907062999999</v>
      </c>
    </row>
    <row r="1043" spans="1:6" ht="20.149999999999999" customHeight="1" x14ac:dyDescent="0.45">
      <c r="A1043" s="42" t="s">
        <v>58</v>
      </c>
      <c r="B1043" s="43" t="s">
        <v>55</v>
      </c>
      <c r="C1043" s="42" t="s">
        <v>218</v>
      </c>
      <c r="D1043" s="42" t="s">
        <v>223</v>
      </c>
      <c r="E1043" s="42">
        <v>2037</v>
      </c>
      <c r="F1043" s="44">
        <v>32431.583269999999</v>
      </c>
    </row>
    <row r="1044" spans="1:6" ht="20.149999999999999" customHeight="1" x14ac:dyDescent="0.45">
      <c r="A1044" s="42" t="s">
        <v>58</v>
      </c>
      <c r="B1044" s="43" t="s">
        <v>55</v>
      </c>
      <c r="C1044" s="42" t="s">
        <v>218</v>
      </c>
      <c r="D1044" s="42" t="s">
        <v>223</v>
      </c>
      <c r="E1044" s="42">
        <v>2038</v>
      </c>
      <c r="F1044" s="44">
        <v>24632.4935</v>
      </c>
    </row>
    <row r="1045" spans="1:6" ht="20.149999999999999" customHeight="1" x14ac:dyDescent="0.45">
      <c r="A1045" s="42" t="s">
        <v>58</v>
      </c>
      <c r="B1045" s="43" t="s">
        <v>55</v>
      </c>
      <c r="C1045" s="42" t="s">
        <v>218</v>
      </c>
      <c r="D1045" s="42" t="s">
        <v>223</v>
      </c>
      <c r="E1045" s="42">
        <v>2039</v>
      </c>
      <c r="F1045" s="44">
        <v>19025.874745000001</v>
      </c>
    </row>
    <row r="1046" spans="1:6" ht="20.149999999999999" customHeight="1" x14ac:dyDescent="0.45">
      <c r="A1046" s="42" t="s">
        <v>58</v>
      </c>
      <c r="B1046" s="43" t="s">
        <v>55</v>
      </c>
      <c r="C1046" s="42" t="s">
        <v>218</v>
      </c>
      <c r="D1046" s="42" t="s">
        <v>223</v>
      </c>
      <c r="E1046" s="42">
        <v>2040</v>
      </c>
      <c r="F1046" s="44">
        <v>14711.553582</v>
      </c>
    </row>
    <row r="1047" spans="1:6" ht="20.149999999999999" customHeight="1" x14ac:dyDescent="0.45">
      <c r="A1047" s="42" t="s">
        <v>58</v>
      </c>
      <c r="B1047" s="43" t="s">
        <v>55</v>
      </c>
      <c r="C1047" s="42" t="s">
        <v>218</v>
      </c>
      <c r="D1047" s="42" t="s">
        <v>223</v>
      </c>
      <c r="E1047" s="42">
        <v>2041</v>
      </c>
      <c r="F1047" s="44">
        <v>7607.8407530000004</v>
      </c>
    </row>
    <row r="1048" spans="1:6" ht="20.149999999999999" customHeight="1" x14ac:dyDescent="0.45">
      <c r="A1048" s="42" t="s">
        <v>59</v>
      </c>
      <c r="B1048" s="43" t="s">
        <v>60</v>
      </c>
      <c r="C1048" s="42" t="s">
        <v>216</v>
      </c>
      <c r="D1048" s="42" t="s">
        <v>222</v>
      </c>
      <c r="E1048" s="42">
        <v>2017</v>
      </c>
      <c r="F1048" s="44">
        <v>16966159.561399978</v>
      </c>
    </row>
    <row r="1049" spans="1:6" ht="20.149999999999999" customHeight="1" x14ac:dyDescent="0.45">
      <c r="A1049" s="42" t="s">
        <v>59</v>
      </c>
      <c r="B1049" s="43" t="s">
        <v>60</v>
      </c>
      <c r="C1049" s="42" t="s">
        <v>216</v>
      </c>
      <c r="D1049" s="42" t="s">
        <v>222</v>
      </c>
      <c r="E1049" s="42">
        <v>2018</v>
      </c>
      <c r="F1049" s="44">
        <v>22611175.708800007</v>
      </c>
    </row>
    <row r="1050" spans="1:6" ht="20.149999999999999" customHeight="1" x14ac:dyDescent="0.45">
      <c r="A1050" s="42" t="s">
        <v>59</v>
      </c>
      <c r="B1050" s="43" t="s">
        <v>60</v>
      </c>
      <c r="C1050" s="42" t="s">
        <v>216</v>
      </c>
      <c r="D1050" s="42" t="s">
        <v>222</v>
      </c>
      <c r="E1050" s="42">
        <v>2019</v>
      </c>
      <c r="F1050" s="44">
        <v>3850369.01</v>
      </c>
    </row>
    <row r="1051" spans="1:6" ht="20.149999999999999" customHeight="1" x14ac:dyDescent="0.45">
      <c r="A1051" s="42" t="s">
        <v>61</v>
      </c>
      <c r="B1051" s="43" t="s">
        <v>201</v>
      </c>
      <c r="C1051" s="42" t="s">
        <v>216</v>
      </c>
      <c r="D1051" s="42" t="s">
        <v>219</v>
      </c>
      <c r="E1051" s="42">
        <v>2017</v>
      </c>
      <c r="F1051" s="44">
        <v>16688498.510500005</v>
      </c>
    </row>
    <row r="1052" spans="1:6" ht="20.149999999999999" customHeight="1" x14ac:dyDescent="0.45">
      <c r="A1052" s="42" t="s">
        <v>61</v>
      </c>
      <c r="B1052" s="43" t="s">
        <v>201</v>
      </c>
      <c r="C1052" s="42" t="s">
        <v>216</v>
      </c>
      <c r="D1052" s="42" t="s">
        <v>219</v>
      </c>
      <c r="E1052" s="42">
        <v>2018</v>
      </c>
      <c r="F1052" s="44">
        <v>31549458.688321181</v>
      </c>
    </row>
    <row r="1053" spans="1:6" ht="20.149999999999999" customHeight="1" x14ac:dyDescent="0.45">
      <c r="A1053" s="42" t="s">
        <v>61</v>
      </c>
      <c r="B1053" s="43" t="s">
        <v>201</v>
      </c>
      <c r="C1053" s="42" t="s">
        <v>216</v>
      </c>
      <c r="D1053" s="42" t="s">
        <v>219</v>
      </c>
      <c r="E1053" s="42">
        <v>2019</v>
      </c>
      <c r="F1053" s="44">
        <v>13247925.838332998</v>
      </c>
    </row>
    <row r="1054" spans="1:6" ht="20.149999999999999" customHeight="1" x14ac:dyDescent="0.45">
      <c r="A1054" s="42" t="s">
        <v>61</v>
      </c>
      <c r="B1054" s="43" t="s">
        <v>201</v>
      </c>
      <c r="C1054" s="42" t="s">
        <v>216</v>
      </c>
      <c r="D1054" s="42" t="s">
        <v>219</v>
      </c>
      <c r="E1054" s="42">
        <v>2022</v>
      </c>
      <c r="F1054" s="44">
        <v>3513387</v>
      </c>
    </row>
    <row r="1055" spans="1:6" ht="20.149999999999999" customHeight="1" x14ac:dyDescent="0.45">
      <c r="A1055" s="42" t="s">
        <v>61</v>
      </c>
      <c r="B1055" s="43" t="s">
        <v>201</v>
      </c>
      <c r="C1055" s="42" t="s">
        <v>216</v>
      </c>
      <c r="D1055" s="42" t="s">
        <v>219</v>
      </c>
      <c r="E1055" s="42">
        <v>2023</v>
      </c>
      <c r="F1055" s="44">
        <v>602400.60000000009</v>
      </c>
    </row>
    <row r="1056" spans="1:6" ht="20.149999999999999" customHeight="1" x14ac:dyDescent="0.45">
      <c r="A1056" s="42" t="s">
        <v>61</v>
      </c>
      <c r="B1056" s="43" t="s">
        <v>201</v>
      </c>
      <c r="C1056" s="42" t="s">
        <v>216</v>
      </c>
      <c r="D1056" s="42" t="s">
        <v>219</v>
      </c>
      <c r="E1056" s="42">
        <v>2024</v>
      </c>
      <c r="F1056" s="44">
        <v>4807487.8000000007</v>
      </c>
    </row>
    <row r="1057" spans="1:6" ht="20.149999999999999" customHeight="1" x14ac:dyDescent="0.45">
      <c r="A1057" s="42" t="s">
        <v>62</v>
      </c>
      <c r="B1057" s="43" t="s">
        <v>63</v>
      </c>
      <c r="C1057" s="42" t="s">
        <v>213</v>
      </c>
      <c r="D1057" s="42" t="s">
        <v>221</v>
      </c>
      <c r="E1057" s="42">
        <v>2023</v>
      </c>
      <c r="F1057" s="44">
        <v>567036.87500599993</v>
      </c>
    </row>
    <row r="1058" spans="1:6" ht="20.149999999999999" customHeight="1" x14ac:dyDescent="0.45">
      <c r="A1058" s="42" t="s">
        <v>62</v>
      </c>
      <c r="B1058" s="43" t="s">
        <v>63</v>
      </c>
      <c r="C1058" s="42" t="s">
        <v>213</v>
      </c>
      <c r="D1058" s="42" t="s">
        <v>221</v>
      </c>
      <c r="E1058" s="42">
        <v>2024</v>
      </c>
      <c r="F1058" s="44">
        <v>1355363.7500119999</v>
      </c>
    </row>
    <row r="1059" spans="1:6" ht="20.149999999999999" customHeight="1" x14ac:dyDescent="0.45">
      <c r="A1059" s="42" t="s">
        <v>62</v>
      </c>
      <c r="B1059" s="43" t="s">
        <v>63</v>
      </c>
      <c r="C1059" s="42" t="s">
        <v>213</v>
      </c>
      <c r="D1059" s="42" t="s">
        <v>221</v>
      </c>
      <c r="E1059" s="42">
        <v>2025</v>
      </c>
      <c r="F1059" s="44">
        <v>807717.02703490015</v>
      </c>
    </row>
    <row r="1060" spans="1:6" ht="20.149999999999999" customHeight="1" x14ac:dyDescent="0.45">
      <c r="A1060" s="42" t="s">
        <v>62</v>
      </c>
      <c r="B1060" s="43" t="s">
        <v>63</v>
      </c>
      <c r="C1060" s="42" t="s">
        <v>216</v>
      </c>
      <c r="D1060" s="42" t="s">
        <v>221</v>
      </c>
      <c r="E1060" s="42">
        <v>2017</v>
      </c>
      <c r="F1060" s="44">
        <v>8930126.4843789991</v>
      </c>
    </row>
    <row r="1061" spans="1:6" ht="20.149999999999999" customHeight="1" x14ac:dyDescent="0.45">
      <c r="A1061" s="42" t="s">
        <v>62</v>
      </c>
      <c r="B1061" s="43" t="s">
        <v>63</v>
      </c>
      <c r="C1061" s="42" t="s">
        <v>216</v>
      </c>
      <c r="D1061" s="42" t="s">
        <v>221</v>
      </c>
      <c r="E1061" s="42">
        <v>2018</v>
      </c>
      <c r="F1061" s="44">
        <v>7552962.7503300002</v>
      </c>
    </row>
    <row r="1062" spans="1:6" ht="20.149999999999999" customHeight="1" x14ac:dyDescent="0.45">
      <c r="A1062" s="42" t="s">
        <v>62</v>
      </c>
      <c r="B1062" s="43" t="s">
        <v>63</v>
      </c>
      <c r="C1062" s="42" t="s">
        <v>216</v>
      </c>
      <c r="D1062" s="42" t="s">
        <v>221</v>
      </c>
      <c r="E1062" s="42">
        <v>2019</v>
      </c>
      <c r="F1062" s="44">
        <v>3850642.92001</v>
      </c>
    </row>
    <row r="1063" spans="1:6" ht="20.149999999999999" customHeight="1" x14ac:dyDescent="0.45">
      <c r="A1063" s="42" t="s">
        <v>62</v>
      </c>
      <c r="B1063" s="43" t="s">
        <v>63</v>
      </c>
      <c r="C1063" s="42" t="s">
        <v>217</v>
      </c>
      <c r="D1063" s="42" t="s">
        <v>221</v>
      </c>
      <c r="E1063" s="42">
        <v>2017</v>
      </c>
      <c r="F1063" s="44">
        <v>1232816.0564270001</v>
      </c>
    </row>
    <row r="1064" spans="1:6" ht="20.149999999999999" customHeight="1" x14ac:dyDescent="0.45">
      <c r="A1064" s="42" t="s">
        <v>62</v>
      </c>
      <c r="B1064" s="43" t="s">
        <v>63</v>
      </c>
      <c r="C1064" s="42" t="s">
        <v>217</v>
      </c>
      <c r="D1064" s="42" t="s">
        <v>221</v>
      </c>
      <c r="E1064" s="42">
        <v>2022</v>
      </c>
      <c r="F1064" s="44">
        <v>2691469</v>
      </c>
    </row>
    <row r="1065" spans="1:6" ht="20.149999999999999" customHeight="1" x14ac:dyDescent="0.45">
      <c r="A1065" s="42" t="s">
        <v>62</v>
      </c>
      <c r="B1065" s="43" t="s">
        <v>63</v>
      </c>
      <c r="C1065" s="42" t="s">
        <v>217</v>
      </c>
      <c r="D1065" s="42" t="s">
        <v>221</v>
      </c>
      <c r="E1065" s="42">
        <v>2023</v>
      </c>
      <c r="F1065" s="44">
        <v>2676785</v>
      </c>
    </row>
    <row r="1066" spans="1:6" ht="20.149999999999999" customHeight="1" x14ac:dyDescent="0.45">
      <c r="A1066" s="42" t="s">
        <v>62</v>
      </c>
      <c r="B1066" s="43" t="s">
        <v>63</v>
      </c>
      <c r="C1066" s="42" t="s">
        <v>217</v>
      </c>
      <c r="D1066" s="42" t="s">
        <v>221</v>
      </c>
      <c r="E1066" s="42">
        <v>2024</v>
      </c>
      <c r="F1066" s="44">
        <v>10507642.11262</v>
      </c>
    </row>
    <row r="1067" spans="1:6" ht="20.149999999999999" customHeight="1" x14ac:dyDescent="0.45">
      <c r="A1067" s="42" t="s">
        <v>64</v>
      </c>
      <c r="B1067" s="43" t="s">
        <v>198</v>
      </c>
      <c r="C1067" s="42" t="s">
        <v>213</v>
      </c>
      <c r="D1067" s="42" t="s">
        <v>222</v>
      </c>
      <c r="E1067" s="42">
        <v>2017</v>
      </c>
      <c r="F1067" s="44">
        <v>67499.999999099935</v>
      </c>
    </row>
    <row r="1068" spans="1:6" ht="20.149999999999999" customHeight="1" x14ac:dyDescent="0.45">
      <c r="A1068" s="42" t="s">
        <v>64</v>
      </c>
      <c r="B1068" s="43" t="s">
        <v>198</v>
      </c>
      <c r="C1068" s="42" t="s">
        <v>213</v>
      </c>
      <c r="D1068" s="42" t="s">
        <v>222</v>
      </c>
      <c r="E1068" s="42">
        <v>2018</v>
      </c>
      <c r="F1068" s="44">
        <v>245999.99999879973</v>
      </c>
    </row>
    <row r="1069" spans="1:6" ht="20.149999999999999" customHeight="1" x14ac:dyDescent="0.45">
      <c r="A1069" s="42" t="s">
        <v>64</v>
      </c>
      <c r="B1069" s="43" t="s">
        <v>198</v>
      </c>
      <c r="C1069" s="42" t="s">
        <v>213</v>
      </c>
      <c r="D1069" s="42" t="s">
        <v>222</v>
      </c>
      <c r="E1069" s="42">
        <v>2019</v>
      </c>
      <c r="F1069" s="44">
        <v>724355.99999969965</v>
      </c>
    </row>
    <row r="1070" spans="1:6" ht="20.149999999999999" customHeight="1" x14ac:dyDescent="0.45">
      <c r="A1070" s="42" t="s">
        <v>64</v>
      </c>
      <c r="B1070" s="43" t="s">
        <v>198</v>
      </c>
      <c r="C1070" s="42" t="s">
        <v>213</v>
      </c>
      <c r="D1070" s="42" t="s">
        <v>222</v>
      </c>
      <c r="E1070" s="42">
        <v>2020</v>
      </c>
      <c r="F1070" s="44">
        <v>982784</v>
      </c>
    </row>
    <row r="1071" spans="1:6" ht="20.149999999999999" customHeight="1" x14ac:dyDescent="0.45">
      <c r="A1071" s="42" t="s">
        <v>64</v>
      </c>
      <c r="B1071" s="43" t="s">
        <v>198</v>
      </c>
      <c r="C1071" s="42" t="s">
        <v>213</v>
      </c>
      <c r="D1071" s="42" t="s">
        <v>222</v>
      </c>
      <c r="E1071" s="42">
        <v>2021</v>
      </c>
      <c r="F1071" s="44">
        <v>982784</v>
      </c>
    </row>
    <row r="1072" spans="1:6" ht="20.149999999999999" customHeight="1" x14ac:dyDescent="0.45">
      <c r="A1072" s="42" t="s">
        <v>64</v>
      </c>
      <c r="B1072" s="43" t="s">
        <v>198</v>
      </c>
      <c r="C1072" s="42" t="s">
        <v>213</v>
      </c>
      <c r="D1072" s="42" t="s">
        <v>222</v>
      </c>
      <c r="E1072" s="42">
        <v>2022</v>
      </c>
      <c r="F1072" s="44">
        <v>324928</v>
      </c>
    </row>
    <row r="1073" spans="1:6" ht="20.149999999999999" customHeight="1" x14ac:dyDescent="0.45">
      <c r="A1073" s="42" t="s">
        <v>64</v>
      </c>
      <c r="B1073" s="43" t="s">
        <v>198</v>
      </c>
      <c r="C1073" s="42" t="s">
        <v>216</v>
      </c>
      <c r="D1073" s="42" t="s">
        <v>222</v>
      </c>
      <c r="E1073" s="42">
        <v>2017</v>
      </c>
      <c r="F1073" s="44">
        <v>6664063.5677598221</v>
      </c>
    </row>
    <row r="1074" spans="1:6" ht="20.149999999999999" customHeight="1" x14ac:dyDescent="0.45">
      <c r="A1074" s="42" t="s">
        <v>64</v>
      </c>
      <c r="B1074" s="43" t="s">
        <v>198</v>
      </c>
      <c r="C1074" s="42" t="s">
        <v>216</v>
      </c>
      <c r="D1074" s="42" t="s">
        <v>222</v>
      </c>
      <c r="E1074" s="42">
        <v>2018</v>
      </c>
      <c r="F1074" s="44">
        <v>7490913.8241158454</v>
      </c>
    </row>
    <row r="1075" spans="1:6" ht="20.149999999999999" customHeight="1" x14ac:dyDescent="0.45">
      <c r="A1075" s="42" t="s">
        <v>64</v>
      </c>
      <c r="B1075" s="43" t="s">
        <v>198</v>
      </c>
      <c r="C1075" s="42" t="s">
        <v>216</v>
      </c>
      <c r="D1075" s="42" t="s">
        <v>222</v>
      </c>
      <c r="E1075" s="42">
        <v>2019</v>
      </c>
      <c r="F1075" s="44">
        <v>1469315.4480351799</v>
      </c>
    </row>
    <row r="1076" spans="1:6" ht="20.149999999999999" customHeight="1" x14ac:dyDescent="0.45">
      <c r="A1076" s="42" t="s">
        <v>64</v>
      </c>
      <c r="B1076" s="43" t="s">
        <v>198</v>
      </c>
      <c r="C1076" s="42" t="s">
        <v>217</v>
      </c>
      <c r="D1076" s="42" t="s">
        <v>222</v>
      </c>
      <c r="E1076" s="42">
        <v>2017</v>
      </c>
      <c r="F1076" s="44">
        <v>231695.55666699956</v>
      </c>
    </row>
    <row r="1077" spans="1:6" ht="20.149999999999999" customHeight="1" x14ac:dyDescent="0.45">
      <c r="A1077" s="42" t="s">
        <v>64</v>
      </c>
      <c r="B1077" s="43" t="s">
        <v>198</v>
      </c>
      <c r="C1077" s="42" t="s">
        <v>217</v>
      </c>
      <c r="D1077" s="42" t="s">
        <v>222</v>
      </c>
      <c r="E1077" s="42">
        <v>2018</v>
      </c>
      <c r="F1077" s="44">
        <v>379530.7866679994</v>
      </c>
    </row>
    <row r="1078" spans="1:6" ht="20.149999999999999" customHeight="1" x14ac:dyDescent="0.45">
      <c r="A1078" s="42" t="s">
        <v>64</v>
      </c>
      <c r="B1078" s="43" t="s">
        <v>198</v>
      </c>
      <c r="C1078" s="42" t="s">
        <v>217</v>
      </c>
      <c r="D1078" s="42" t="s">
        <v>222</v>
      </c>
      <c r="E1078" s="42">
        <v>2019</v>
      </c>
      <c r="F1078" s="44">
        <v>304620.83000099979</v>
      </c>
    </row>
    <row r="1079" spans="1:6" ht="20.149999999999999" customHeight="1" x14ac:dyDescent="0.45">
      <c r="A1079" s="42" t="s">
        <v>64</v>
      </c>
      <c r="B1079" s="43" t="s">
        <v>198</v>
      </c>
      <c r="C1079" s="42" t="s">
        <v>217</v>
      </c>
      <c r="D1079" s="42" t="s">
        <v>222</v>
      </c>
      <c r="E1079" s="42">
        <v>2020</v>
      </c>
      <c r="F1079" s="44">
        <v>276748.39999999991</v>
      </c>
    </row>
    <row r="1080" spans="1:6" ht="20.149999999999999" customHeight="1" x14ac:dyDescent="0.45">
      <c r="A1080" s="42" t="s">
        <v>64</v>
      </c>
      <c r="B1080" s="43" t="s">
        <v>198</v>
      </c>
      <c r="C1080" s="42" t="s">
        <v>217</v>
      </c>
      <c r="D1080" s="42" t="s">
        <v>222</v>
      </c>
      <c r="E1080" s="42">
        <v>2021</v>
      </c>
      <c r="F1080" s="44">
        <v>276748.39999999991</v>
      </c>
    </row>
    <row r="1081" spans="1:6" ht="20.149999999999999" customHeight="1" x14ac:dyDescent="0.45">
      <c r="A1081" s="42" t="s">
        <v>64</v>
      </c>
      <c r="B1081" s="43" t="s">
        <v>198</v>
      </c>
      <c r="C1081" s="42" t="s">
        <v>217</v>
      </c>
      <c r="D1081" s="42" t="s">
        <v>222</v>
      </c>
      <c r="E1081" s="42">
        <v>2022</v>
      </c>
      <c r="F1081" s="44">
        <v>91273.600000000006</v>
      </c>
    </row>
    <row r="1082" spans="1:6" ht="20.149999999999999" customHeight="1" x14ac:dyDescent="0.45">
      <c r="A1082" s="42" t="s">
        <v>65</v>
      </c>
      <c r="B1082" s="43" t="s">
        <v>202</v>
      </c>
      <c r="C1082" s="42" t="s">
        <v>213</v>
      </c>
      <c r="D1082" s="42" t="s">
        <v>223</v>
      </c>
      <c r="E1082" s="42">
        <v>2017</v>
      </c>
      <c r="F1082" s="44">
        <v>1259986.1700000006</v>
      </c>
    </row>
    <row r="1083" spans="1:6" ht="20.149999999999999" customHeight="1" x14ac:dyDescent="0.45">
      <c r="A1083" s="42" t="s">
        <v>65</v>
      </c>
      <c r="B1083" s="43" t="s">
        <v>202</v>
      </c>
      <c r="C1083" s="42" t="s">
        <v>213</v>
      </c>
      <c r="D1083" s="42" t="s">
        <v>223</v>
      </c>
      <c r="E1083" s="42">
        <v>2018</v>
      </c>
      <c r="F1083" s="44">
        <v>1598909.5200000003</v>
      </c>
    </row>
    <row r="1084" spans="1:6" ht="20.149999999999999" customHeight="1" x14ac:dyDescent="0.45">
      <c r="A1084" s="42" t="s">
        <v>65</v>
      </c>
      <c r="B1084" s="43" t="s">
        <v>202</v>
      </c>
      <c r="C1084" s="42" t="s">
        <v>213</v>
      </c>
      <c r="D1084" s="42" t="s">
        <v>223</v>
      </c>
      <c r="E1084" s="42">
        <v>2019</v>
      </c>
      <c r="F1084" s="44">
        <v>1147477.3147409994</v>
      </c>
    </row>
    <row r="1085" spans="1:6" ht="20.149999999999999" customHeight="1" x14ac:dyDescent="0.45">
      <c r="A1085" s="42" t="s">
        <v>65</v>
      </c>
      <c r="B1085" s="43" t="s">
        <v>202</v>
      </c>
      <c r="C1085" s="42" t="s">
        <v>213</v>
      </c>
      <c r="D1085" s="42" t="s">
        <v>223</v>
      </c>
      <c r="E1085" s="42">
        <v>2020</v>
      </c>
      <c r="F1085" s="44">
        <v>1017927.7812639987</v>
      </c>
    </row>
    <row r="1086" spans="1:6" ht="20.149999999999999" customHeight="1" x14ac:dyDescent="0.45">
      <c r="A1086" s="42" t="s">
        <v>65</v>
      </c>
      <c r="B1086" s="43" t="s">
        <v>202</v>
      </c>
      <c r="C1086" s="42" t="s">
        <v>213</v>
      </c>
      <c r="D1086" s="42" t="s">
        <v>223</v>
      </c>
      <c r="E1086" s="42">
        <v>2022</v>
      </c>
      <c r="F1086" s="44">
        <v>558081.86903890013</v>
      </c>
    </row>
    <row r="1087" spans="1:6" ht="20.149999999999999" customHeight="1" x14ac:dyDescent="0.45">
      <c r="A1087" s="42" t="s">
        <v>65</v>
      </c>
      <c r="B1087" s="43" t="s">
        <v>202</v>
      </c>
      <c r="C1087" s="42" t="s">
        <v>213</v>
      </c>
      <c r="D1087" s="42" t="s">
        <v>223</v>
      </c>
      <c r="E1087" s="42">
        <v>2023</v>
      </c>
      <c r="F1087" s="44">
        <v>611950.45142659999</v>
      </c>
    </row>
    <row r="1088" spans="1:6" ht="20.149999999999999" customHeight="1" x14ac:dyDescent="0.45">
      <c r="A1088" s="42" t="s">
        <v>65</v>
      </c>
      <c r="B1088" s="43" t="s">
        <v>202</v>
      </c>
      <c r="C1088" s="42" t="s">
        <v>213</v>
      </c>
      <c r="D1088" s="42" t="s">
        <v>223</v>
      </c>
      <c r="E1088" s="42">
        <v>2024</v>
      </c>
      <c r="F1088" s="44">
        <v>533220.32195819996</v>
      </c>
    </row>
    <row r="1089" spans="1:6" ht="20.149999999999999" customHeight="1" x14ac:dyDescent="0.45">
      <c r="A1089" s="42" t="s">
        <v>65</v>
      </c>
      <c r="B1089" s="43" t="s">
        <v>202</v>
      </c>
      <c r="C1089" s="42" t="s">
        <v>213</v>
      </c>
      <c r="D1089" s="42" t="s">
        <v>223</v>
      </c>
      <c r="E1089" s="42">
        <v>2025</v>
      </c>
      <c r="F1089" s="44">
        <v>551527.63224700012</v>
      </c>
    </row>
    <row r="1090" spans="1:6" ht="20.149999999999999" customHeight="1" x14ac:dyDescent="0.45">
      <c r="A1090" s="42" t="s">
        <v>65</v>
      </c>
      <c r="B1090" s="43" t="s">
        <v>202</v>
      </c>
      <c r="C1090" s="42" t="s">
        <v>213</v>
      </c>
      <c r="D1090" s="42" t="s">
        <v>223</v>
      </c>
      <c r="E1090" s="42">
        <v>2026</v>
      </c>
      <c r="F1090" s="44">
        <v>635848.93747020012</v>
      </c>
    </row>
    <row r="1091" spans="1:6" ht="20.149999999999999" customHeight="1" x14ac:dyDescent="0.45">
      <c r="A1091" s="42" t="s">
        <v>65</v>
      </c>
      <c r="B1091" s="43" t="s">
        <v>202</v>
      </c>
      <c r="C1091" s="42" t="s">
        <v>213</v>
      </c>
      <c r="D1091" s="42" t="s">
        <v>223</v>
      </c>
      <c r="E1091" s="42">
        <v>2027</v>
      </c>
      <c r="F1091" s="44">
        <v>531863.84278700012</v>
      </c>
    </row>
    <row r="1092" spans="1:6" ht="20.149999999999999" customHeight="1" x14ac:dyDescent="0.45">
      <c r="A1092" s="42" t="s">
        <v>65</v>
      </c>
      <c r="B1092" s="43" t="s">
        <v>202</v>
      </c>
      <c r="C1092" s="42" t="s">
        <v>213</v>
      </c>
      <c r="D1092" s="42" t="s">
        <v>223</v>
      </c>
      <c r="E1092" s="42">
        <v>2028</v>
      </c>
      <c r="F1092" s="44">
        <v>411628.73054449999</v>
      </c>
    </row>
    <row r="1093" spans="1:6" ht="20.149999999999999" customHeight="1" x14ac:dyDescent="0.45">
      <c r="A1093" s="42" t="s">
        <v>65</v>
      </c>
      <c r="B1093" s="43" t="s">
        <v>202</v>
      </c>
      <c r="C1093" s="42" t="s">
        <v>213</v>
      </c>
      <c r="D1093" s="42" t="s">
        <v>223</v>
      </c>
      <c r="E1093" s="42">
        <v>2029</v>
      </c>
      <c r="F1093" s="44">
        <v>451045.52177680004</v>
      </c>
    </row>
    <row r="1094" spans="1:6" ht="20.149999999999999" customHeight="1" x14ac:dyDescent="0.45">
      <c r="A1094" s="42" t="s">
        <v>65</v>
      </c>
      <c r="B1094" s="43" t="s">
        <v>202</v>
      </c>
      <c r="C1094" s="42" t="s">
        <v>213</v>
      </c>
      <c r="D1094" s="42" t="s">
        <v>223</v>
      </c>
      <c r="E1094" s="42">
        <v>2030</v>
      </c>
      <c r="F1094" s="44">
        <v>552499.08152160014</v>
      </c>
    </row>
    <row r="1095" spans="1:6" ht="20.149999999999999" customHeight="1" x14ac:dyDescent="0.45">
      <c r="A1095" s="42" t="s">
        <v>65</v>
      </c>
      <c r="B1095" s="43" t="s">
        <v>202</v>
      </c>
      <c r="C1095" s="42" t="s">
        <v>213</v>
      </c>
      <c r="D1095" s="42" t="s">
        <v>223</v>
      </c>
      <c r="E1095" s="42">
        <v>2031</v>
      </c>
      <c r="F1095" s="44">
        <v>476703.93048599997</v>
      </c>
    </row>
    <row r="1096" spans="1:6" ht="20.149999999999999" customHeight="1" x14ac:dyDescent="0.45">
      <c r="A1096" s="42" t="s">
        <v>65</v>
      </c>
      <c r="B1096" s="43" t="s">
        <v>202</v>
      </c>
      <c r="C1096" s="42" t="s">
        <v>213</v>
      </c>
      <c r="D1096" s="42" t="s">
        <v>223</v>
      </c>
      <c r="E1096" s="42">
        <v>2032</v>
      </c>
      <c r="F1096" s="44">
        <v>435869.80627159995</v>
      </c>
    </row>
    <row r="1097" spans="1:6" ht="20.149999999999999" customHeight="1" x14ac:dyDescent="0.45">
      <c r="A1097" s="42" t="s">
        <v>65</v>
      </c>
      <c r="B1097" s="43" t="s">
        <v>202</v>
      </c>
      <c r="C1097" s="42" t="s">
        <v>213</v>
      </c>
      <c r="D1097" s="42" t="s">
        <v>223</v>
      </c>
      <c r="E1097" s="42">
        <v>2033</v>
      </c>
      <c r="F1097" s="44">
        <v>483419.56362000009</v>
      </c>
    </row>
    <row r="1098" spans="1:6" ht="20.149999999999999" customHeight="1" x14ac:dyDescent="0.45">
      <c r="A1098" s="42" t="s">
        <v>65</v>
      </c>
      <c r="B1098" s="43" t="s">
        <v>202</v>
      </c>
      <c r="C1098" s="42" t="s">
        <v>213</v>
      </c>
      <c r="D1098" s="42" t="s">
        <v>223</v>
      </c>
      <c r="E1098" s="42">
        <v>2034</v>
      </c>
      <c r="F1098" s="44">
        <v>608583.46498760011</v>
      </c>
    </row>
    <row r="1099" spans="1:6" ht="20.149999999999999" customHeight="1" x14ac:dyDescent="0.45">
      <c r="A1099" s="42" t="s">
        <v>65</v>
      </c>
      <c r="B1099" s="43" t="s">
        <v>202</v>
      </c>
      <c r="C1099" s="42" t="s">
        <v>213</v>
      </c>
      <c r="D1099" s="42" t="s">
        <v>223</v>
      </c>
      <c r="E1099" s="42">
        <v>2035</v>
      </c>
      <c r="F1099" s="44">
        <v>492871.47660449997</v>
      </c>
    </row>
    <row r="1100" spans="1:6" ht="20.149999999999999" customHeight="1" x14ac:dyDescent="0.45">
      <c r="A1100" s="42" t="s">
        <v>65</v>
      </c>
      <c r="B1100" s="43" t="s">
        <v>202</v>
      </c>
      <c r="C1100" s="42" t="s">
        <v>213</v>
      </c>
      <c r="D1100" s="42" t="s">
        <v>223</v>
      </c>
      <c r="E1100" s="42">
        <v>2036</v>
      </c>
      <c r="F1100" s="44">
        <v>355507.05369449989</v>
      </c>
    </row>
    <row r="1101" spans="1:6" ht="20.149999999999999" customHeight="1" x14ac:dyDescent="0.45">
      <c r="A1101" s="42" t="s">
        <v>65</v>
      </c>
      <c r="B1101" s="43" t="s">
        <v>202</v>
      </c>
      <c r="C1101" s="42" t="s">
        <v>213</v>
      </c>
      <c r="D1101" s="42" t="s">
        <v>223</v>
      </c>
      <c r="E1101" s="42">
        <v>2037</v>
      </c>
      <c r="F1101" s="44">
        <v>369372.15690589999</v>
      </c>
    </row>
    <row r="1102" spans="1:6" ht="20.149999999999999" customHeight="1" x14ac:dyDescent="0.45">
      <c r="A1102" s="42" t="s">
        <v>65</v>
      </c>
      <c r="B1102" s="43" t="s">
        <v>202</v>
      </c>
      <c r="C1102" s="42" t="s">
        <v>213</v>
      </c>
      <c r="D1102" s="42" t="s">
        <v>223</v>
      </c>
      <c r="E1102" s="42">
        <v>2038</v>
      </c>
      <c r="F1102" s="44">
        <v>381120.03604570002</v>
      </c>
    </row>
    <row r="1103" spans="1:6" ht="20.149999999999999" customHeight="1" x14ac:dyDescent="0.45">
      <c r="A1103" s="42" t="s">
        <v>65</v>
      </c>
      <c r="B1103" s="43" t="s">
        <v>202</v>
      </c>
      <c r="C1103" s="42" t="s">
        <v>213</v>
      </c>
      <c r="D1103" s="42" t="s">
        <v>223</v>
      </c>
      <c r="E1103" s="42">
        <v>2039</v>
      </c>
      <c r="F1103" s="44">
        <v>295046.11970719992</v>
      </c>
    </row>
    <row r="1104" spans="1:6" ht="20.149999999999999" customHeight="1" x14ac:dyDescent="0.45">
      <c r="A1104" s="42" t="s">
        <v>65</v>
      </c>
      <c r="B1104" s="43" t="s">
        <v>202</v>
      </c>
      <c r="C1104" s="42" t="s">
        <v>213</v>
      </c>
      <c r="D1104" s="42" t="s">
        <v>223</v>
      </c>
      <c r="E1104" s="42">
        <v>2040</v>
      </c>
      <c r="F1104" s="44">
        <v>260360.72455480002</v>
      </c>
    </row>
    <row r="1105" spans="1:6" ht="20.149999999999999" customHeight="1" x14ac:dyDescent="0.45">
      <c r="A1105" s="42" t="s">
        <v>65</v>
      </c>
      <c r="B1105" s="43" t="s">
        <v>202</v>
      </c>
      <c r="C1105" s="42" t="s">
        <v>213</v>
      </c>
      <c r="D1105" s="42" t="s">
        <v>223</v>
      </c>
      <c r="E1105" s="42">
        <v>2041</v>
      </c>
      <c r="F1105" s="44">
        <v>83968.630686199991</v>
      </c>
    </row>
    <row r="1106" spans="1:6" ht="20.149999999999999" customHeight="1" x14ac:dyDescent="0.45">
      <c r="A1106" s="42" t="s">
        <v>65</v>
      </c>
      <c r="B1106" s="43" t="s">
        <v>202</v>
      </c>
      <c r="C1106" s="42" t="s">
        <v>216</v>
      </c>
      <c r="D1106" s="42" t="s">
        <v>223</v>
      </c>
      <c r="E1106" s="42">
        <v>2017</v>
      </c>
      <c r="F1106" s="44">
        <v>5330661.41</v>
      </c>
    </row>
    <row r="1107" spans="1:6" ht="20.149999999999999" customHeight="1" x14ac:dyDescent="0.45">
      <c r="A1107" s="42" t="s">
        <v>65</v>
      </c>
      <c r="B1107" s="43" t="s">
        <v>202</v>
      </c>
      <c r="C1107" s="42" t="s">
        <v>216</v>
      </c>
      <c r="D1107" s="42" t="s">
        <v>223</v>
      </c>
      <c r="E1107" s="42">
        <v>2018</v>
      </c>
      <c r="F1107" s="44">
        <v>10118721.991099998</v>
      </c>
    </row>
    <row r="1108" spans="1:6" ht="20.149999999999999" customHeight="1" x14ac:dyDescent="0.45">
      <c r="A1108" s="42" t="s">
        <v>65</v>
      </c>
      <c r="B1108" s="43" t="s">
        <v>202</v>
      </c>
      <c r="C1108" s="42" t="s">
        <v>216</v>
      </c>
      <c r="D1108" s="42" t="s">
        <v>223</v>
      </c>
      <c r="E1108" s="42">
        <v>2019</v>
      </c>
      <c r="F1108" s="44">
        <v>5371157.9645199999</v>
      </c>
    </row>
    <row r="1109" spans="1:6" ht="20.149999999999999" customHeight="1" x14ac:dyDescent="0.45">
      <c r="A1109" s="42" t="s">
        <v>65</v>
      </c>
      <c r="B1109" s="43" t="s">
        <v>202</v>
      </c>
      <c r="C1109" s="42" t="s">
        <v>217</v>
      </c>
      <c r="D1109" s="42" t="s">
        <v>223</v>
      </c>
      <c r="E1109" s="42">
        <v>2022</v>
      </c>
      <c r="F1109" s="44">
        <v>4176680.6448288001</v>
      </c>
    </row>
    <row r="1110" spans="1:6" ht="20.149999999999999" customHeight="1" x14ac:dyDescent="0.45">
      <c r="A1110" s="42" t="s">
        <v>65</v>
      </c>
      <c r="B1110" s="43" t="s">
        <v>202</v>
      </c>
      <c r="C1110" s="42" t="s">
        <v>217</v>
      </c>
      <c r="D1110" s="42" t="s">
        <v>223</v>
      </c>
      <c r="E1110" s="42">
        <v>2023</v>
      </c>
      <c r="F1110" s="44">
        <v>50876.341596400009</v>
      </c>
    </row>
    <row r="1111" spans="1:6" ht="20.149999999999999" customHeight="1" x14ac:dyDescent="0.45">
      <c r="A1111" s="42" t="s">
        <v>65</v>
      </c>
      <c r="B1111" s="43" t="s">
        <v>202</v>
      </c>
      <c r="C1111" s="42" t="s">
        <v>217</v>
      </c>
      <c r="D1111" s="42" t="s">
        <v>223</v>
      </c>
      <c r="E1111" s="42">
        <v>2024</v>
      </c>
      <c r="F1111" s="44">
        <v>4800422.5445044003</v>
      </c>
    </row>
    <row r="1112" spans="1:6" ht="20.149999999999999" customHeight="1" x14ac:dyDescent="0.45">
      <c r="A1112" s="42" t="s">
        <v>65</v>
      </c>
      <c r="B1112" s="43" t="s">
        <v>202</v>
      </c>
      <c r="C1112" s="42" t="s">
        <v>217</v>
      </c>
      <c r="D1112" s="42" t="s">
        <v>223</v>
      </c>
      <c r="E1112" s="42">
        <v>2025</v>
      </c>
      <c r="F1112" s="44">
        <v>19558.897244400003</v>
      </c>
    </row>
    <row r="1113" spans="1:6" ht="20.149999999999999" customHeight="1" x14ac:dyDescent="0.45">
      <c r="A1113" s="42" t="s">
        <v>65</v>
      </c>
      <c r="B1113" s="43" t="s">
        <v>202</v>
      </c>
      <c r="C1113" s="42" t="s">
        <v>217</v>
      </c>
      <c r="D1113" s="42" t="s">
        <v>223</v>
      </c>
      <c r="E1113" s="42">
        <v>2026</v>
      </c>
      <c r="F1113" s="44">
        <v>2944911.8322443999</v>
      </c>
    </row>
    <row r="1114" spans="1:6" ht="20.149999999999999" customHeight="1" x14ac:dyDescent="0.45">
      <c r="A1114" s="42" t="s">
        <v>65</v>
      </c>
      <c r="B1114" s="43" t="s">
        <v>202</v>
      </c>
      <c r="C1114" s="42" t="s">
        <v>217</v>
      </c>
      <c r="D1114" s="42" t="s">
        <v>223</v>
      </c>
      <c r="E1114" s="42">
        <v>2027</v>
      </c>
      <c r="F1114" s="44">
        <v>269558.8972444</v>
      </c>
    </row>
    <row r="1115" spans="1:6" ht="20.149999999999999" customHeight="1" x14ac:dyDescent="0.45">
      <c r="A1115" s="42" t="s">
        <v>65</v>
      </c>
      <c r="B1115" s="43" t="s">
        <v>202</v>
      </c>
      <c r="C1115" s="42" t="s">
        <v>217</v>
      </c>
      <c r="D1115" s="42" t="s">
        <v>223</v>
      </c>
      <c r="E1115" s="42">
        <v>2028</v>
      </c>
      <c r="F1115" s="44">
        <v>2672805.1322443997</v>
      </c>
    </row>
    <row r="1116" spans="1:6" ht="20.149999999999999" customHeight="1" x14ac:dyDescent="0.45">
      <c r="A1116" s="42" t="s">
        <v>65</v>
      </c>
      <c r="B1116" s="43" t="s">
        <v>202</v>
      </c>
      <c r="C1116" s="42" t="s">
        <v>217</v>
      </c>
      <c r="D1116" s="42" t="s">
        <v>223</v>
      </c>
      <c r="E1116" s="42">
        <v>2029</v>
      </c>
      <c r="F1116" s="44">
        <v>19558.897244400003</v>
      </c>
    </row>
    <row r="1117" spans="1:6" ht="20.149999999999999" customHeight="1" x14ac:dyDescent="0.45">
      <c r="A1117" s="42" t="s">
        <v>65</v>
      </c>
      <c r="B1117" s="43" t="s">
        <v>202</v>
      </c>
      <c r="C1117" s="42" t="s">
        <v>217</v>
      </c>
      <c r="D1117" s="42" t="s">
        <v>223</v>
      </c>
      <c r="E1117" s="42">
        <v>2030</v>
      </c>
      <c r="F1117" s="44">
        <v>2800182.4422444003</v>
      </c>
    </row>
    <row r="1118" spans="1:6" ht="20.149999999999999" customHeight="1" x14ac:dyDescent="0.45">
      <c r="A1118" s="42" t="s">
        <v>65</v>
      </c>
      <c r="B1118" s="43" t="s">
        <v>202</v>
      </c>
      <c r="C1118" s="42" t="s">
        <v>217</v>
      </c>
      <c r="D1118" s="42" t="s">
        <v>223</v>
      </c>
      <c r="E1118" s="42">
        <v>2031</v>
      </c>
      <c r="F1118" s="44">
        <v>19558.897244400003</v>
      </c>
    </row>
    <row r="1119" spans="1:6" ht="20.149999999999999" customHeight="1" x14ac:dyDescent="0.45">
      <c r="A1119" s="42" t="s">
        <v>65</v>
      </c>
      <c r="B1119" s="43" t="s">
        <v>202</v>
      </c>
      <c r="C1119" s="42" t="s">
        <v>217</v>
      </c>
      <c r="D1119" s="42" t="s">
        <v>223</v>
      </c>
      <c r="E1119" s="42">
        <v>2032</v>
      </c>
      <c r="F1119" s="44">
        <v>2941364.2922443994</v>
      </c>
    </row>
    <row r="1120" spans="1:6" ht="20.149999999999999" customHeight="1" x14ac:dyDescent="0.45">
      <c r="A1120" s="42" t="s">
        <v>65</v>
      </c>
      <c r="B1120" s="43" t="s">
        <v>202</v>
      </c>
      <c r="C1120" s="42" t="s">
        <v>217</v>
      </c>
      <c r="D1120" s="42" t="s">
        <v>223</v>
      </c>
      <c r="E1120" s="42">
        <v>2033</v>
      </c>
      <c r="F1120" s="44">
        <v>19558.897244400003</v>
      </c>
    </row>
    <row r="1121" spans="1:6" ht="20.149999999999999" customHeight="1" x14ac:dyDescent="0.45">
      <c r="A1121" s="42" t="s">
        <v>65</v>
      </c>
      <c r="B1121" s="43" t="s">
        <v>202</v>
      </c>
      <c r="C1121" s="42" t="s">
        <v>217</v>
      </c>
      <c r="D1121" s="42" t="s">
        <v>223</v>
      </c>
      <c r="E1121" s="42">
        <v>2034</v>
      </c>
      <c r="F1121" s="44">
        <v>2991488.8122443995</v>
      </c>
    </row>
    <row r="1122" spans="1:6" ht="20.149999999999999" customHeight="1" x14ac:dyDescent="0.45">
      <c r="A1122" s="42" t="s">
        <v>65</v>
      </c>
      <c r="B1122" s="43" t="s">
        <v>202</v>
      </c>
      <c r="C1122" s="42" t="s">
        <v>217</v>
      </c>
      <c r="D1122" s="42" t="s">
        <v>223</v>
      </c>
      <c r="E1122" s="42">
        <v>2035</v>
      </c>
      <c r="F1122" s="44">
        <v>19558.897244400003</v>
      </c>
    </row>
    <row r="1123" spans="1:6" ht="20.149999999999999" customHeight="1" x14ac:dyDescent="0.45">
      <c r="A1123" s="42" t="s">
        <v>65</v>
      </c>
      <c r="B1123" s="43" t="s">
        <v>202</v>
      </c>
      <c r="C1123" s="42" t="s">
        <v>217</v>
      </c>
      <c r="D1123" s="42" t="s">
        <v>223</v>
      </c>
      <c r="E1123" s="42">
        <v>2036</v>
      </c>
      <c r="F1123" s="44">
        <v>19558.897244400003</v>
      </c>
    </row>
    <row r="1124" spans="1:6" ht="20.149999999999999" customHeight="1" x14ac:dyDescent="0.45">
      <c r="A1124" s="42" t="s">
        <v>65</v>
      </c>
      <c r="B1124" s="43" t="s">
        <v>202</v>
      </c>
      <c r="C1124" s="42" t="s">
        <v>217</v>
      </c>
      <c r="D1124" s="42" t="s">
        <v>223</v>
      </c>
      <c r="E1124" s="42">
        <v>2037</v>
      </c>
      <c r="F1124" s="44">
        <v>19558.897244400003</v>
      </c>
    </row>
    <row r="1125" spans="1:6" ht="20.149999999999999" customHeight="1" x14ac:dyDescent="0.45">
      <c r="A1125" s="42" t="s">
        <v>65</v>
      </c>
      <c r="B1125" s="43" t="s">
        <v>202</v>
      </c>
      <c r="C1125" s="42" t="s">
        <v>217</v>
      </c>
      <c r="D1125" s="42" t="s">
        <v>223</v>
      </c>
      <c r="E1125" s="42">
        <v>2038</v>
      </c>
      <c r="F1125" s="44">
        <v>19558.897244400003</v>
      </c>
    </row>
    <row r="1126" spans="1:6" ht="20.149999999999999" customHeight="1" x14ac:dyDescent="0.45">
      <c r="A1126" s="42" t="s">
        <v>65</v>
      </c>
      <c r="B1126" s="43" t="s">
        <v>202</v>
      </c>
      <c r="C1126" s="42" t="s">
        <v>217</v>
      </c>
      <c r="D1126" s="42" t="s">
        <v>223</v>
      </c>
      <c r="E1126" s="42">
        <v>2039</v>
      </c>
      <c r="F1126" s="44">
        <v>19558.897244400003</v>
      </c>
    </row>
    <row r="1127" spans="1:6" ht="20.149999999999999" customHeight="1" x14ac:dyDescent="0.45">
      <c r="A1127" s="42" t="s">
        <v>65</v>
      </c>
      <c r="B1127" s="43" t="s">
        <v>202</v>
      </c>
      <c r="C1127" s="42" t="s">
        <v>217</v>
      </c>
      <c r="D1127" s="42" t="s">
        <v>223</v>
      </c>
      <c r="E1127" s="42">
        <v>2040</v>
      </c>
      <c r="F1127" s="44">
        <v>19558.897244400003</v>
      </c>
    </row>
    <row r="1128" spans="1:6" ht="20.149999999999999" customHeight="1" x14ac:dyDescent="0.45">
      <c r="A1128" s="42" t="s">
        <v>65</v>
      </c>
      <c r="B1128" s="43" t="s">
        <v>202</v>
      </c>
      <c r="C1128" s="42" t="s">
        <v>217</v>
      </c>
      <c r="D1128" s="42" t="s">
        <v>223</v>
      </c>
      <c r="E1128" s="42">
        <v>2041</v>
      </c>
      <c r="F1128" s="44">
        <v>6519.6324155000002</v>
      </c>
    </row>
    <row r="1129" spans="1:6" ht="20.149999999999999" customHeight="1" x14ac:dyDescent="0.45">
      <c r="A1129" s="42" t="s">
        <v>65</v>
      </c>
      <c r="B1129" s="43" t="s">
        <v>202</v>
      </c>
      <c r="C1129" s="42" t="s">
        <v>218</v>
      </c>
      <c r="D1129" s="42" t="s">
        <v>223</v>
      </c>
      <c r="E1129" s="42">
        <v>2041</v>
      </c>
      <c r="F1129" s="44">
        <v>1380359.1016299999</v>
      </c>
    </row>
    <row r="1130" spans="1:6" ht="20.149999999999999" customHeight="1" x14ac:dyDescent="0.45">
      <c r="A1130" s="42" t="s">
        <v>66</v>
      </c>
      <c r="B1130" s="43" t="s">
        <v>203</v>
      </c>
      <c r="C1130" s="42" t="s">
        <v>216</v>
      </c>
      <c r="D1130" s="42" t="s">
        <v>219</v>
      </c>
      <c r="E1130" s="42">
        <v>2017</v>
      </c>
      <c r="F1130" s="44">
        <v>5716218.1955051972</v>
      </c>
    </row>
    <row r="1131" spans="1:6" ht="20.149999999999999" customHeight="1" x14ac:dyDescent="0.45">
      <c r="A1131" s="42" t="s">
        <v>66</v>
      </c>
      <c r="B1131" s="43" t="s">
        <v>203</v>
      </c>
      <c r="C1131" s="42" t="s">
        <v>216</v>
      </c>
      <c r="D1131" s="42" t="s">
        <v>219</v>
      </c>
      <c r="E1131" s="42">
        <v>2018</v>
      </c>
      <c r="F1131" s="44">
        <v>5473858.9472606909</v>
      </c>
    </row>
    <row r="1132" spans="1:6" ht="20.149999999999999" customHeight="1" x14ac:dyDescent="0.45">
      <c r="A1132" s="42" t="s">
        <v>66</v>
      </c>
      <c r="B1132" s="43" t="s">
        <v>203</v>
      </c>
      <c r="C1132" s="42" t="s">
        <v>216</v>
      </c>
      <c r="D1132" s="42" t="s">
        <v>219</v>
      </c>
      <c r="E1132" s="42">
        <v>2019</v>
      </c>
      <c r="F1132" s="44">
        <v>3803481.2268524515</v>
      </c>
    </row>
    <row r="1133" spans="1:6" ht="20.149999999999999" customHeight="1" x14ac:dyDescent="0.45">
      <c r="A1133" s="42" t="s">
        <v>66</v>
      </c>
      <c r="B1133" s="43" t="s">
        <v>203</v>
      </c>
      <c r="C1133" s="42" t="s">
        <v>217</v>
      </c>
      <c r="D1133" s="42" t="s">
        <v>219</v>
      </c>
      <c r="E1133" s="42">
        <v>2017</v>
      </c>
      <c r="F1133" s="44">
        <v>40000</v>
      </c>
    </row>
    <row r="1134" spans="1:6" ht="20.149999999999999" customHeight="1" x14ac:dyDescent="0.45">
      <c r="A1134" s="42" t="s">
        <v>66</v>
      </c>
      <c r="B1134" s="43" t="s">
        <v>203</v>
      </c>
      <c r="C1134" s="42" t="s">
        <v>217</v>
      </c>
      <c r="D1134" s="42" t="s">
        <v>219</v>
      </c>
      <c r="E1134" s="42">
        <v>2019</v>
      </c>
      <c r="F1134" s="44">
        <v>40000</v>
      </c>
    </row>
    <row r="1135" spans="1:6" ht="20.149999999999999" customHeight="1" x14ac:dyDescent="0.45">
      <c r="A1135" s="42" t="s">
        <v>67</v>
      </c>
      <c r="B1135" s="43" t="s">
        <v>55</v>
      </c>
      <c r="C1135" s="42" t="s">
        <v>213</v>
      </c>
      <c r="D1135" s="42" t="s">
        <v>223</v>
      </c>
      <c r="E1135" s="42">
        <v>2017</v>
      </c>
      <c r="F1135" s="44">
        <v>1666846</v>
      </c>
    </row>
    <row r="1136" spans="1:6" ht="20.149999999999999" customHeight="1" x14ac:dyDescent="0.45">
      <c r="A1136" s="42" t="s">
        <v>67</v>
      </c>
      <c r="B1136" s="43" t="s">
        <v>55</v>
      </c>
      <c r="C1136" s="42" t="s">
        <v>213</v>
      </c>
      <c r="D1136" s="42" t="s">
        <v>223</v>
      </c>
      <c r="E1136" s="42">
        <v>2018</v>
      </c>
      <c r="F1136" s="44">
        <v>2430312</v>
      </c>
    </row>
    <row r="1137" spans="1:6" ht="20.149999999999999" customHeight="1" x14ac:dyDescent="0.45">
      <c r="A1137" s="42" t="s">
        <v>67</v>
      </c>
      <c r="B1137" s="43" t="s">
        <v>55</v>
      </c>
      <c r="C1137" s="42" t="s">
        <v>213</v>
      </c>
      <c r="D1137" s="42" t="s">
        <v>223</v>
      </c>
      <c r="E1137" s="42">
        <v>2019</v>
      </c>
      <c r="F1137" s="44">
        <v>1574135.6627235003</v>
      </c>
    </row>
    <row r="1138" spans="1:6" ht="20.149999999999999" customHeight="1" x14ac:dyDescent="0.45">
      <c r="A1138" s="42" t="s">
        <v>67</v>
      </c>
      <c r="B1138" s="43" t="s">
        <v>55</v>
      </c>
      <c r="C1138" s="42" t="s">
        <v>213</v>
      </c>
      <c r="D1138" s="42" t="s">
        <v>223</v>
      </c>
      <c r="E1138" s="42">
        <v>2020</v>
      </c>
      <c r="F1138" s="44">
        <v>1471765.4635840002</v>
      </c>
    </row>
    <row r="1139" spans="1:6" ht="20.149999999999999" customHeight="1" x14ac:dyDescent="0.45">
      <c r="A1139" s="42" t="s">
        <v>67</v>
      </c>
      <c r="B1139" s="43" t="s">
        <v>55</v>
      </c>
      <c r="C1139" s="42" t="s">
        <v>213</v>
      </c>
      <c r="D1139" s="42" t="s">
        <v>223</v>
      </c>
      <c r="E1139" s="42">
        <v>2021</v>
      </c>
      <c r="F1139" s="44">
        <v>1328799.2517965001</v>
      </c>
    </row>
    <row r="1140" spans="1:6" ht="20.149999999999999" customHeight="1" x14ac:dyDescent="0.45">
      <c r="A1140" s="42" t="s">
        <v>67</v>
      </c>
      <c r="B1140" s="43" t="s">
        <v>55</v>
      </c>
      <c r="C1140" s="42" t="s">
        <v>213</v>
      </c>
      <c r="D1140" s="42" t="s">
        <v>223</v>
      </c>
      <c r="E1140" s="42">
        <v>2022</v>
      </c>
      <c r="F1140" s="44">
        <v>1343797.7643219999</v>
      </c>
    </row>
    <row r="1141" spans="1:6" ht="20.149999999999999" customHeight="1" x14ac:dyDescent="0.45">
      <c r="A1141" s="42" t="s">
        <v>67</v>
      </c>
      <c r="B1141" s="43" t="s">
        <v>55</v>
      </c>
      <c r="C1141" s="42" t="s">
        <v>213</v>
      </c>
      <c r="D1141" s="42" t="s">
        <v>223</v>
      </c>
      <c r="E1141" s="42">
        <v>2023</v>
      </c>
      <c r="F1141" s="44">
        <v>1361939.4393354</v>
      </c>
    </row>
    <row r="1142" spans="1:6" ht="20.149999999999999" customHeight="1" x14ac:dyDescent="0.45">
      <c r="A1142" s="42" t="s">
        <v>67</v>
      </c>
      <c r="B1142" s="43" t="s">
        <v>55</v>
      </c>
      <c r="C1142" s="42" t="s">
        <v>213</v>
      </c>
      <c r="D1142" s="42" t="s">
        <v>223</v>
      </c>
      <c r="E1142" s="42">
        <v>2024</v>
      </c>
      <c r="F1142" s="44">
        <v>1325982.8926359999</v>
      </c>
    </row>
    <row r="1143" spans="1:6" ht="20.149999999999999" customHeight="1" x14ac:dyDescent="0.45">
      <c r="A1143" s="42" t="s">
        <v>67</v>
      </c>
      <c r="B1143" s="43" t="s">
        <v>55</v>
      </c>
      <c r="C1143" s="42" t="s">
        <v>213</v>
      </c>
      <c r="D1143" s="42" t="s">
        <v>223</v>
      </c>
      <c r="E1143" s="42">
        <v>2025</v>
      </c>
      <c r="F1143" s="44">
        <v>1351132.1922005001</v>
      </c>
    </row>
    <row r="1144" spans="1:6" ht="20.149999999999999" customHeight="1" x14ac:dyDescent="0.45">
      <c r="A1144" s="42" t="s">
        <v>67</v>
      </c>
      <c r="B1144" s="43" t="s">
        <v>55</v>
      </c>
      <c r="C1144" s="42" t="s">
        <v>213</v>
      </c>
      <c r="D1144" s="42" t="s">
        <v>223</v>
      </c>
      <c r="E1144" s="42">
        <v>2026</v>
      </c>
      <c r="F1144" s="44">
        <v>1272225.559957</v>
      </c>
    </row>
    <row r="1145" spans="1:6" ht="20.149999999999999" customHeight="1" x14ac:dyDescent="0.45">
      <c r="A1145" s="42" t="s">
        <v>67</v>
      </c>
      <c r="B1145" s="43" t="s">
        <v>55</v>
      </c>
      <c r="C1145" s="42" t="s">
        <v>213</v>
      </c>
      <c r="D1145" s="42" t="s">
        <v>223</v>
      </c>
      <c r="E1145" s="42">
        <v>2027</v>
      </c>
      <c r="F1145" s="44">
        <v>1253954.9667445</v>
      </c>
    </row>
    <row r="1146" spans="1:6" ht="20.149999999999999" customHeight="1" x14ac:dyDescent="0.45">
      <c r="A1146" s="42" t="s">
        <v>67</v>
      </c>
      <c r="B1146" s="43" t="s">
        <v>55</v>
      </c>
      <c r="C1146" s="42" t="s">
        <v>213</v>
      </c>
      <c r="D1146" s="42" t="s">
        <v>223</v>
      </c>
      <c r="E1146" s="42">
        <v>2028</v>
      </c>
      <c r="F1146" s="44">
        <v>1150416.5293760002</v>
      </c>
    </row>
    <row r="1147" spans="1:6" ht="20.149999999999999" customHeight="1" x14ac:dyDescent="0.45">
      <c r="A1147" s="42" t="s">
        <v>67</v>
      </c>
      <c r="B1147" s="43" t="s">
        <v>55</v>
      </c>
      <c r="C1147" s="42" t="s">
        <v>213</v>
      </c>
      <c r="D1147" s="42" t="s">
        <v>223</v>
      </c>
      <c r="E1147" s="42">
        <v>2029</v>
      </c>
      <c r="F1147" s="44">
        <v>1138661.7322875001</v>
      </c>
    </row>
    <row r="1148" spans="1:6" ht="20.149999999999999" customHeight="1" x14ac:dyDescent="0.45">
      <c r="A1148" s="42" t="s">
        <v>67</v>
      </c>
      <c r="B1148" s="43" t="s">
        <v>55</v>
      </c>
      <c r="C1148" s="42" t="s">
        <v>213</v>
      </c>
      <c r="D1148" s="42" t="s">
        <v>223</v>
      </c>
      <c r="E1148" s="42">
        <v>2030</v>
      </c>
      <c r="F1148" s="44">
        <v>1120173.420984</v>
      </c>
    </row>
    <row r="1149" spans="1:6" ht="20.149999999999999" customHeight="1" x14ac:dyDescent="0.45">
      <c r="A1149" s="42" t="s">
        <v>67</v>
      </c>
      <c r="B1149" s="43" t="s">
        <v>55</v>
      </c>
      <c r="C1149" s="42" t="s">
        <v>213</v>
      </c>
      <c r="D1149" s="42" t="s">
        <v>223</v>
      </c>
      <c r="E1149" s="42">
        <v>2031</v>
      </c>
      <c r="F1149" s="44">
        <v>1046290.7545704999</v>
      </c>
    </row>
    <row r="1150" spans="1:6" ht="20.149999999999999" customHeight="1" x14ac:dyDescent="0.45">
      <c r="A1150" s="42" t="s">
        <v>67</v>
      </c>
      <c r="B1150" s="43" t="s">
        <v>55</v>
      </c>
      <c r="C1150" s="42" t="s">
        <v>213</v>
      </c>
      <c r="D1150" s="42" t="s">
        <v>223</v>
      </c>
      <c r="E1150" s="42">
        <v>2032</v>
      </c>
      <c r="F1150" s="44">
        <v>904077.87535099988</v>
      </c>
    </row>
    <row r="1151" spans="1:6" ht="20.149999999999999" customHeight="1" x14ac:dyDescent="0.45">
      <c r="A1151" s="42" t="s">
        <v>67</v>
      </c>
      <c r="B1151" s="43" t="s">
        <v>55</v>
      </c>
      <c r="C1151" s="42" t="s">
        <v>213</v>
      </c>
      <c r="D1151" s="42" t="s">
        <v>223</v>
      </c>
      <c r="E1151" s="42">
        <v>2033</v>
      </c>
      <c r="F1151" s="44">
        <v>819326.06265049998</v>
      </c>
    </row>
    <row r="1152" spans="1:6" ht="20.149999999999999" customHeight="1" x14ac:dyDescent="0.45">
      <c r="A1152" s="42" t="s">
        <v>67</v>
      </c>
      <c r="B1152" s="43" t="s">
        <v>55</v>
      </c>
      <c r="C1152" s="42" t="s">
        <v>213</v>
      </c>
      <c r="D1152" s="42" t="s">
        <v>223</v>
      </c>
      <c r="E1152" s="42">
        <v>2034</v>
      </c>
      <c r="F1152" s="44">
        <v>721294.47446300008</v>
      </c>
    </row>
    <row r="1153" spans="1:6" ht="20.149999999999999" customHeight="1" x14ac:dyDescent="0.45">
      <c r="A1153" s="42" t="s">
        <v>67</v>
      </c>
      <c r="B1153" s="43" t="s">
        <v>55</v>
      </c>
      <c r="C1153" s="42" t="s">
        <v>213</v>
      </c>
      <c r="D1153" s="42" t="s">
        <v>223</v>
      </c>
      <c r="E1153" s="42">
        <v>2035</v>
      </c>
      <c r="F1153" s="44">
        <v>728577.27770880016</v>
      </c>
    </row>
    <row r="1154" spans="1:6" ht="20.149999999999999" customHeight="1" x14ac:dyDescent="0.45">
      <c r="A1154" s="42" t="s">
        <v>67</v>
      </c>
      <c r="B1154" s="43" t="s">
        <v>55</v>
      </c>
      <c r="C1154" s="42" t="s">
        <v>213</v>
      </c>
      <c r="D1154" s="42" t="s">
        <v>223</v>
      </c>
      <c r="E1154" s="42">
        <v>2036</v>
      </c>
      <c r="F1154" s="44">
        <v>698683.69523599988</v>
      </c>
    </row>
    <row r="1155" spans="1:6" ht="20.149999999999999" customHeight="1" x14ac:dyDescent="0.45">
      <c r="A1155" s="42" t="s">
        <v>67</v>
      </c>
      <c r="B1155" s="43" t="s">
        <v>55</v>
      </c>
      <c r="C1155" s="42" t="s">
        <v>213</v>
      </c>
      <c r="D1155" s="42" t="s">
        <v>223</v>
      </c>
      <c r="E1155" s="42">
        <v>2037</v>
      </c>
      <c r="F1155" s="44">
        <v>701865.36989040009</v>
      </c>
    </row>
    <row r="1156" spans="1:6" ht="20.149999999999999" customHeight="1" x14ac:dyDescent="0.45">
      <c r="A1156" s="42" t="s">
        <v>67</v>
      </c>
      <c r="B1156" s="43" t="s">
        <v>55</v>
      </c>
      <c r="C1156" s="42" t="s">
        <v>213</v>
      </c>
      <c r="D1156" s="42" t="s">
        <v>223</v>
      </c>
      <c r="E1156" s="42">
        <v>2038</v>
      </c>
      <c r="F1156" s="44">
        <v>627562.90642499994</v>
      </c>
    </row>
    <row r="1157" spans="1:6" ht="20.149999999999999" customHeight="1" x14ac:dyDescent="0.45">
      <c r="A1157" s="42" t="s">
        <v>67</v>
      </c>
      <c r="B1157" s="43" t="s">
        <v>55</v>
      </c>
      <c r="C1157" s="42" t="s">
        <v>213</v>
      </c>
      <c r="D1157" s="42" t="s">
        <v>223</v>
      </c>
      <c r="E1157" s="42">
        <v>2039</v>
      </c>
      <c r="F1157" s="44">
        <v>594794.14979419997</v>
      </c>
    </row>
    <row r="1158" spans="1:6" ht="20.149999999999999" customHeight="1" x14ac:dyDescent="0.45">
      <c r="A1158" s="42" t="s">
        <v>67</v>
      </c>
      <c r="B1158" s="43" t="s">
        <v>55</v>
      </c>
      <c r="C1158" s="42" t="s">
        <v>213</v>
      </c>
      <c r="D1158" s="42" t="s">
        <v>223</v>
      </c>
      <c r="E1158" s="42">
        <v>2040</v>
      </c>
      <c r="F1158" s="44">
        <v>433839.75477360003</v>
      </c>
    </row>
    <row r="1159" spans="1:6" ht="20.149999999999999" customHeight="1" x14ac:dyDescent="0.45">
      <c r="A1159" s="42" t="s">
        <v>67</v>
      </c>
      <c r="B1159" s="43" t="s">
        <v>55</v>
      </c>
      <c r="C1159" s="42" t="s">
        <v>213</v>
      </c>
      <c r="D1159" s="42" t="s">
        <v>223</v>
      </c>
      <c r="E1159" s="42">
        <v>2041</v>
      </c>
      <c r="F1159" s="44">
        <v>195916.55749500002</v>
      </c>
    </row>
    <row r="1160" spans="1:6" ht="20.149999999999999" customHeight="1" x14ac:dyDescent="0.45">
      <c r="A1160" s="42" t="s">
        <v>67</v>
      </c>
      <c r="B1160" s="43" t="s">
        <v>55</v>
      </c>
      <c r="C1160" s="42" t="s">
        <v>216</v>
      </c>
      <c r="D1160" s="42" t="s">
        <v>223</v>
      </c>
      <c r="E1160" s="42">
        <v>2017</v>
      </c>
      <c r="F1160" s="44">
        <v>1041184</v>
      </c>
    </row>
    <row r="1161" spans="1:6" ht="20.149999999999999" customHeight="1" x14ac:dyDescent="0.45">
      <c r="A1161" s="42" t="s">
        <v>67</v>
      </c>
      <c r="B1161" s="43" t="s">
        <v>55</v>
      </c>
      <c r="C1161" s="42" t="s">
        <v>216</v>
      </c>
      <c r="D1161" s="42" t="s">
        <v>223</v>
      </c>
      <c r="E1161" s="42">
        <v>2018</v>
      </c>
      <c r="F1161" s="44">
        <v>152658</v>
      </c>
    </row>
    <row r="1162" spans="1:6" ht="20.149999999999999" customHeight="1" x14ac:dyDescent="0.45">
      <c r="A1162" s="42" t="s">
        <v>67</v>
      </c>
      <c r="B1162" s="43" t="s">
        <v>55</v>
      </c>
      <c r="C1162" s="42" t="s">
        <v>217</v>
      </c>
      <c r="D1162" s="42" t="s">
        <v>223</v>
      </c>
      <c r="E1162" s="42">
        <v>2017</v>
      </c>
      <c r="F1162" s="44">
        <v>556360</v>
      </c>
    </row>
    <row r="1163" spans="1:6" ht="20.149999999999999" customHeight="1" x14ac:dyDescent="0.45">
      <c r="A1163" s="42" t="s">
        <v>67</v>
      </c>
      <c r="B1163" s="43" t="s">
        <v>55</v>
      </c>
      <c r="C1163" s="42" t="s">
        <v>217</v>
      </c>
      <c r="D1163" s="42" t="s">
        <v>223</v>
      </c>
      <c r="E1163" s="42">
        <v>2018</v>
      </c>
      <c r="F1163" s="44">
        <v>243310</v>
      </c>
    </row>
    <row r="1164" spans="1:6" ht="20.149999999999999" customHeight="1" x14ac:dyDescent="0.45">
      <c r="A1164" s="42" t="s">
        <v>67</v>
      </c>
      <c r="B1164" s="43" t="s">
        <v>55</v>
      </c>
      <c r="C1164" s="42" t="s">
        <v>217</v>
      </c>
      <c r="D1164" s="42" t="s">
        <v>223</v>
      </c>
      <c r="E1164" s="42">
        <v>2019</v>
      </c>
      <c r="F1164" s="44">
        <v>1604875</v>
      </c>
    </row>
    <row r="1165" spans="1:6" ht="20.149999999999999" customHeight="1" x14ac:dyDescent="0.45">
      <c r="A1165" s="42" t="s">
        <v>67</v>
      </c>
      <c r="B1165" s="43" t="s">
        <v>55</v>
      </c>
      <c r="C1165" s="42" t="s">
        <v>217</v>
      </c>
      <c r="D1165" s="42" t="s">
        <v>223</v>
      </c>
      <c r="E1165" s="42">
        <v>2020</v>
      </c>
      <c r="F1165" s="44">
        <v>695750</v>
      </c>
    </row>
    <row r="1166" spans="1:6" ht="20.149999999999999" customHeight="1" x14ac:dyDescent="0.45">
      <c r="A1166" s="42" t="s">
        <v>67</v>
      </c>
      <c r="B1166" s="43" t="s">
        <v>55</v>
      </c>
      <c r="C1166" s="42" t="s">
        <v>217</v>
      </c>
      <c r="D1166" s="42" t="s">
        <v>223</v>
      </c>
      <c r="E1166" s="42">
        <v>2021</v>
      </c>
      <c r="F1166" s="44">
        <v>2687520</v>
      </c>
    </row>
    <row r="1167" spans="1:6" ht="20.149999999999999" customHeight="1" x14ac:dyDescent="0.45">
      <c r="A1167" s="42" t="s">
        <v>67</v>
      </c>
      <c r="B1167" s="43" t="s">
        <v>55</v>
      </c>
      <c r="C1167" s="42" t="s">
        <v>217</v>
      </c>
      <c r="D1167" s="42" t="s">
        <v>223</v>
      </c>
      <c r="E1167" s="42">
        <v>2022</v>
      </c>
      <c r="F1167" s="44">
        <v>2062470</v>
      </c>
    </row>
    <row r="1168" spans="1:6" ht="20.149999999999999" customHeight="1" x14ac:dyDescent="0.45">
      <c r="A1168" s="42" t="s">
        <v>67</v>
      </c>
      <c r="B1168" s="43" t="s">
        <v>55</v>
      </c>
      <c r="C1168" s="42" t="s">
        <v>217</v>
      </c>
      <c r="D1168" s="42" t="s">
        <v>223</v>
      </c>
      <c r="E1168" s="42">
        <v>2023</v>
      </c>
      <c r="F1168" s="44">
        <v>2187370</v>
      </c>
    </row>
    <row r="1169" spans="1:6" ht="20.149999999999999" customHeight="1" x14ac:dyDescent="0.45">
      <c r="A1169" s="42" t="s">
        <v>67</v>
      </c>
      <c r="B1169" s="43" t="s">
        <v>55</v>
      </c>
      <c r="C1169" s="42" t="s">
        <v>217</v>
      </c>
      <c r="D1169" s="42" t="s">
        <v>223</v>
      </c>
      <c r="E1169" s="42">
        <v>2024</v>
      </c>
      <c r="F1169" s="44">
        <v>2124070</v>
      </c>
    </row>
    <row r="1170" spans="1:6" ht="20.149999999999999" customHeight="1" x14ac:dyDescent="0.45">
      <c r="A1170" s="42" t="s">
        <v>67</v>
      </c>
      <c r="B1170" s="43" t="s">
        <v>55</v>
      </c>
      <c r="C1170" s="42" t="s">
        <v>217</v>
      </c>
      <c r="D1170" s="42" t="s">
        <v>223</v>
      </c>
      <c r="E1170" s="42">
        <v>2025</v>
      </c>
      <c r="F1170" s="44">
        <v>1911770</v>
      </c>
    </row>
    <row r="1171" spans="1:6" ht="20.149999999999999" customHeight="1" x14ac:dyDescent="0.45">
      <c r="A1171" s="42" t="s">
        <v>67</v>
      </c>
      <c r="B1171" s="43" t="s">
        <v>55</v>
      </c>
      <c r="C1171" s="42" t="s">
        <v>217</v>
      </c>
      <c r="D1171" s="42" t="s">
        <v>223</v>
      </c>
      <c r="E1171" s="42">
        <v>2026</v>
      </c>
      <c r="F1171" s="44">
        <v>2110370</v>
      </c>
    </row>
    <row r="1172" spans="1:6" ht="20.149999999999999" customHeight="1" x14ac:dyDescent="0.45">
      <c r="A1172" s="42" t="s">
        <v>67</v>
      </c>
      <c r="B1172" s="43" t="s">
        <v>55</v>
      </c>
      <c r="C1172" s="42" t="s">
        <v>217</v>
      </c>
      <c r="D1172" s="42" t="s">
        <v>223</v>
      </c>
      <c r="E1172" s="42">
        <v>2027</v>
      </c>
      <c r="F1172" s="44">
        <v>2019070</v>
      </c>
    </row>
    <row r="1173" spans="1:6" ht="20.149999999999999" customHeight="1" x14ac:dyDescent="0.45">
      <c r="A1173" s="42" t="s">
        <v>67</v>
      </c>
      <c r="B1173" s="43" t="s">
        <v>55</v>
      </c>
      <c r="C1173" s="42" t="s">
        <v>217</v>
      </c>
      <c r="D1173" s="42" t="s">
        <v>223</v>
      </c>
      <c r="E1173" s="42">
        <v>2028</v>
      </c>
      <c r="F1173" s="44">
        <v>703125</v>
      </c>
    </row>
    <row r="1174" spans="1:6" ht="20.149999999999999" customHeight="1" x14ac:dyDescent="0.45">
      <c r="A1174" s="42" t="s">
        <v>67</v>
      </c>
      <c r="B1174" s="43" t="s">
        <v>55</v>
      </c>
      <c r="C1174" s="42" t="s">
        <v>217</v>
      </c>
      <c r="D1174" s="42" t="s">
        <v>223</v>
      </c>
      <c r="E1174" s="42">
        <v>2029</v>
      </c>
      <c r="F1174" s="44">
        <v>927500</v>
      </c>
    </row>
    <row r="1175" spans="1:6" ht="20.149999999999999" customHeight="1" x14ac:dyDescent="0.45">
      <c r="A1175" s="42" t="s">
        <v>67</v>
      </c>
      <c r="B1175" s="43" t="s">
        <v>55</v>
      </c>
      <c r="C1175" s="42" t="s">
        <v>217</v>
      </c>
      <c r="D1175" s="42" t="s">
        <v>223</v>
      </c>
      <c r="E1175" s="42">
        <v>2030</v>
      </c>
      <c r="F1175" s="44">
        <v>558750</v>
      </c>
    </row>
    <row r="1176" spans="1:6" ht="20.149999999999999" customHeight="1" x14ac:dyDescent="0.45">
      <c r="A1176" s="42" t="s">
        <v>67</v>
      </c>
      <c r="B1176" s="43" t="s">
        <v>55</v>
      </c>
      <c r="C1176" s="42" t="s">
        <v>217</v>
      </c>
      <c r="D1176" s="42" t="s">
        <v>223</v>
      </c>
      <c r="E1176" s="42">
        <v>2031</v>
      </c>
      <c r="F1176" s="44">
        <v>244375</v>
      </c>
    </row>
    <row r="1177" spans="1:6" ht="20.149999999999999" customHeight="1" x14ac:dyDescent="0.45">
      <c r="A1177" s="42" t="s">
        <v>67</v>
      </c>
      <c r="B1177" s="43" t="s">
        <v>55</v>
      </c>
      <c r="C1177" s="42" t="s">
        <v>217</v>
      </c>
      <c r="D1177" s="42" t="s">
        <v>223</v>
      </c>
      <c r="E1177" s="42">
        <v>2032</v>
      </c>
      <c r="F1177" s="44">
        <v>244375</v>
      </c>
    </row>
    <row r="1178" spans="1:6" ht="20.149999999999999" customHeight="1" x14ac:dyDescent="0.45">
      <c r="A1178" s="42" t="s">
        <v>67</v>
      </c>
      <c r="B1178" s="43" t="s">
        <v>55</v>
      </c>
      <c r="C1178" s="42" t="s">
        <v>217</v>
      </c>
      <c r="D1178" s="42" t="s">
        <v>223</v>
      </c>
      <c r="E1178" s="42">
        <v>2033</v>
      </c>
      <c r="F1178" s="44">
        <v>324375</v>
      </c>
    </row>
    <row r="1179" spans="1:6" ht="20.149999999999999" customHeight="1" x14ac:dyDescent="0.45">
      <c r="A1179" s="42" t="s">
        <v>67</v>
      </c>
      <c r="B1179" s="43" t="s">
        <v>55</v>
      </c>
      <c r="C1179" s="42" t="s">
        <v>217</v>
      </c>
      <c r="D1179" s="42" t="s">
        <v>223</v>
      </c>
      <c r="E1179" s="42">
        <v>2034</v>
      </c>
      <c r="F1179" s="44">
        <v>20000</v>
      </c>
    </row>
    <row r="1180" spans="1:6" ht="20.149999999999999" customHeight="1" x14ac:dyDescent="0.45">
      <c r="A1180" s="42" t="s">
        <v>67</v>
      </c>
      <c r="B1180" s="43" t="s">
        <v>55</v>
      </c>
      <c r="C1180" s="42" t="s">
        <v>217</v>
      </c>
      <c r="D1180" s="42" t="s">
        <v>223</v>
      </c>
      <c r="E1180" s="42">
        <v>2035</v>
      </c>
      <c r="F1180" s="44">
        <v>693125</v>
      </c>
    </row>
    <row r="1181" spans="1:6" ht="20.149999999999999" customHeight="1" x14ac:dyDescent="0.45">
      <c r="A1181" s="42" t="s">
        <v>67</v>
      </c>
      <c r="B1181" s="43" t="s">
        <v>55</v>
      </c>
      <c r="C1181" s="42" t="s">
        <v>217</v>
      </c>
      <c r="D1181" s="42" t="s">
        <v>223</v>
      </c>
      <c r="E1181" s="42">
        <v>2036</v>
      </c>
      <c r="F1181" s="44">
        <v>324375</v>
      </c>
    </row>
    <row r="1182" spans="1:6" ht="20.149999999999999" customHeight="1" x14ac:dyDescent="0.45">
      <c r="A1182" s="42" t="s">
        <v>67</v>
      </c>
      <c r="B1182" s="43" t="s">
        <v>55</v>
      </c>
      <c r="C1182" s="42" t="s">
        <v>217</v>
      </c>
      <c r="D1182" s="42" t="s">
        <v>223</v>
      </c>
      <c r="E1182" s="42">
        <v>2037</v>
      </c>
      <c r="F1182" s="44">
        <v>244375</v>
      </c>
    </row>
    <row r="1183" spans="1:6" ht="20.149999999999999" customHeight="1" x14ac:dyDescent="0.45">
      <c r="A1183" s="42" t="s">
        <v>67</v>
      </c>
      <c r="B1183" s="43" t="s">
        <v>55</v>
      </c>
      <c r="C1183" s="42" t="s">
        <v>217</v>
      </c>
      <c r="D1183" s="42" t="s">
        <v>223</v>
      </c>
      <c r="E1183" s="42">
        <v>2038</v>
      </c>
      <c r="F1183" s="44">
        <v>20000</v>
      </c>
    </row>
    <row r="1184" spans="1:6" ht="20.149999999999999" customHeight="1" x14ac:dyDescent="0.45">
      <c r="A1184" s="42" t="s">
        <v>67</v>
      </c>
      <c r="B1184" s="43" t="s">
        <v>55</v>
      </c>
      <c r="C1184" s="42" t="s">
        <v>217</v>
      </c>
      <c r="D1184" s="42" t="s">
        <v>223</v>
      </c>
      <c r="E1184" s="42">
        <v>2039</v>
      </c>
      <c r="F1184" s="44">
        <v>324375</v>
      </c>
    </row>
    <row r="1185" spans="1:6" ht="20.149999999999999" customHeight="1" x14ac:dyDescent="0.45">
      <c r="A1185" s="42" t="s">
        <v>67</v>
      </c>
      <c r="B1185" s="43" t="s">
        <v>55</v>
      </c>
      <c r="C1185" s="42" t="s">
        <v>217</v>
      </c>
      <c r="D1185" s="42" t="s">
        <v>223</v>
      </c>
      <c r="E1185" s="42">
        <v>2040</v>
      </c>
      <c r="F1185" s="44">
        <v>244375</v>
      </c>
    </row>
    <row r="1186" spans="1:6" ht="20.149999999999999" customHeight="1" x14ac:dyDescent="0.45">
      <c r="A1186" s="42" t="s">
        <v>67</v>
      </c>
      <c r="B1186" s="43" t="s">
        <v>55</v>
      </c>
      <c r="C1186" s="42" t="s">
        <v>217</v>
      </c>
      <c r="D1186" s="42" t="s">
        <v>223</v>
      </c>
      <c r="E1186" s="42">
        <v>2041</v>
      </c>
      <c r="F1186" s="44">
        <v>20000</v>
      </c>
    </row>
    <row r="1187" spans="1:6" ht="20.149999999999999" customHeight="1" x14ac:dyDescent="0.45">
      <c r="A1187" s="42" t="s">
        <v>67</v>
      </c>
      <c r="B1187" s="43" t="s">
        <v>55</v>
      </c>
      <c r="C1187" s="42" t="s">
        <v>218</v>
      </c>
      <c r="D1187" s="42" t="s">
        <v>223</v>
      </c>
      <c r="E1187" s="42">
        <v>2019</v>
      </c>
      <c r="F1187" s="44">
        <v>107581.4866</v>
      </c>
    </row>
    <row r="1188" spans="1:6" ht="20.149999999999999" customHeight="1" x14ac:dyDescent="0.45">
      <c r="A1188" s="42" t="s">
        <v>67</v>
      </c>
      <c r="B1188" s="43" t="s">
        <v>55</v>
      </c>
      <c r="C1188" s="42" t="s">
        <v>218</v>
      </c>
      <c r="D1188" s="42" t="s">
        <v>223</v>
      </c>
      <c r="E1188" s="42">
        <v>2020</v>
      </c>
      <c r="F1188" s="44">
        <v>131315.59039999999</v>
      </c>
    </row>
    <row r="1189" spans="1:6" ht="20.149999999999999" customHeight="1" x14ac:dyDescent="0.45">
      <c r="A1189" s="42" t="s">
        <v>67</v>
      </c>
      <c r="B1189" s="43" t="s">
        <v>55</v>
      </c>
      <c r="C1189" s="42" t="s">
        <v>218</v>
      </c>
      <c r="D1189" s="42" t="s">
        <v>223</v>
      </c>
      <c r="E1189" s="42">
        <v>2021</v>
      </c>
      <c r="F1189" s="44">
        <v>159129.6685</v>
      </c>
    </row>
    <row r="1190" spans="1:6" ht="20.149999999999999" customHeight="1" x14ac:dyDescent="0.45">
      <c r="A1190" s="42" t="s">
        <v>67</v>
      </c>
      <c r="B1190" s="43" t="s">
        <v>55</v>
      </c>
      <c r="C1190" s="42" t="s">
        <v>218</v>
      </c>
      <c r="D1190" s="42" t="s">
        <v>223</v>
      </c>
      <c r="E1190" s="42">
        <v>2022</v>
      </c>
      <c r="F1190" s="44">
        <v>170738.11749999999</v>
      </c>
    </row>
    <row r="1191" spans="1:6" ht="20.149999999999999" customHeight="1" x14ac:dyDescent="0.45">
      <c r="A1191" s="42" t="s">
        <v>67</v>
      </c>
      <c r="B1191" s="43" t="s">
        <v>55</v>
      </c>
      <c r="C1191" s="42" t="s">
        <v>218</v>
      </c>
      <c r="D1191" s="42" t="s">
        <v>223</v>
      </c>
      <c r="E1191" s="42">
        <v>2023</v>
      </c>
      <c r="F1191" s="44">
        <v>166901.39689999999</v>
      </c>
    </row>
    <row r="1192" spans="1:6" ht="20.149999999999999" customHeight="1" x14ac:dyDescent="0.45">
      <c r="A1192" s="42" t="s">
        <v>67</v>
      </c>
      <c r="B1192" s="43" t="s">
        <v>55</v>
      </c>
      <c r="C1192" s="42" t="s">
        <v>218</v>
      </c>
      <c r="D1192" s="42" t="s">
        <v>223</v>
      </c>
      <c r="E1192" s="42">
        <v>2024</v>
      </c>
      <c r="F1192" s="44">
        <v>163116.66010000001</v>
      </c>
    </row>
    <row r="1193" spans="1:6" ht="20.149999999999999" customHeight="1" x14ac:dyDescent="0.45">
      <c r="A1193" s="42" t="s">
        <v>67</v>
      </c>
      <c r="B1193" s="43" t="s">
        <v>55</v>
      </c>
      <c r="C1193" s="42" t="s">
        <v>218</v>
      </c>
      <c r="D1193" s="42" t="s">
        <v>223</v>
      </c>
      <c r="E1193" s="42">
        <v>2025</v>
      </c>
      <c r="F1193" s="44">
        <v>159134.02280000001</v>
      </c>
    </row>
    <row r="1194" spans="1:6" ht="20.149999999999999" customHeight="1" x14ac:dyDescent="0.45">
      <c r="A1194" s="42" t="s">
        <v>67</v>
      </c>
      <c r="B1194" s="43" t="s">
        <v>55</v>
      </c>
      <c r="C1194" s="42" t="s">
        <v>218</v>
      </c>
      <c r="D1194" s="42" t="s">
        <v>223</v>
      </c>
      <c r="E1194" s="42">
        <v>2026</v>
      </c>
      <c r="F1194" s="44">
        <v>159431.21679999999</v>
      </c>
    </row>
    <row r="1195" spans="1:6" ht="20.149999999999999" customHeight="1" x14ac:dyDescent="0.45">
      <c r="A1195" s="42" t="s">
        <v>67</v>
      </c>
      <c r="B1195" s="43" t="s">
        <v>55</v>
      </c>
      <c r="C1195" s="42" t="s">
        <v>218</v>
      </c>
      <c r="D1195" s="42" t="s">
        <v>223</v>
      </c>
      <c r="E1195" s="42">
        <v>2027</v>
      </c>
      <c r="F1195" s="44">
        <v>160458.02100000001</v>
      </c>
    </row>
    <row r="1196" spans="1:6" ht="20.149999999999999" customHeight="1" x14ac:dyDescent="0.45">
      <c r="A1196" s="42" t="s">
        <v>67</v>
      </c>
      <c r="B1196" s="43" t="s">
        <v>55</v>
      </c>
      <c r="C1196" s="42" t="s">
        <v>218</v>
      </c>
      <c r="D1196" s="42" t="s">
        <v>223</v>
      </c>
      <c r="E1196" s="42">
        <v>2028</v>
      </c>
      <c r="F1196" s="44">
        <v>158493.69870000001</v>
      </c>
    </row>
    <row r="1197" spans="1:6" ht="20.149999999999999" customHeight="1" x14ac:dyDescent="0.45">
      <c r="A1197" s="42" t="s">
        <v>67</v>
      </c>
      <c r="B1197" s="43" t="s">
        <v>55</v>
      </c>
      <c r="C1197" s="42" t="s">
        <v>218</v>
      </c>
      <c r="D1197" s="42" t="s">
        <v>223</v>
      </c>
      <c r="E1197" s="42">
        <v>2029</v>
      </c>
      <c r="F1197" s="44">
        <v>135148.64859999999</v>
      </c>
    </row>
    <row r="1198" spans="1:6" ht="20.149999999999999" customHeight="1" x14ac:dyDescent="0.45">
      <c r="A1198" s="42" t="s">
        <v>67</v>
      </c>
      <c r="B1198" s="43" t="s">
        <v>55</v>
      </c>
      <c r="C1198" s="42" t="s">
        <v>218</v>
      </c>
      <c r="D1198" s="42" t="s">
        <v>223</v>
      </c>
      <c r="E1198" s="42">
        <v>2030</v>
      </c>
      <c r="F1198" s="44">
        <v>124564.06020000001</v>
      </c>
    </row>
    <row r="1199" spans="1:6" ht="20.149999999999999" customHeight="1" x14ac:dyDescent="0.45">
      <c r="A1199" s="42" t="s">
        <v>67</v>
      </c>
      <c r="B1199" s="43" t="s">
        <v>55</v>
      </c>
      <c r="C1199" s="42" t="s">
        <v>218</v>
      </c>
      <c r="D1199" s="42" t="s">
        <v>223</v>
      </c>
      <c r="E1199" s="42">
        <v>2031</v>
      </c>
      <c r="F1199" s="44">
        <v>103722.3887</v>
      </c>
    </row>
    <row r="1200" spans="1:6" ht="20.149999999999999" customHeight="1" x14ac:dyDescent="0.45">
      <c r="A1200" s="42" t="s">
        <v>67</v>
      </c>
      <c r="B1200" s="43" t="s">
        <v>55</v>
      </c>
      <c r="C1200" s="42" t="s">
        <v>218</v>
      </c>
      <c r="D1200" s="42" t="s">
        <v>223</v>
      </c>
      <c r="E1200" s="42">
        <v>2032</v>
      </c>
      <c r="F1200" s="44">
        <v>86165.341520000002</v>
      </c>
    </row>
    <row r="1201" spans="1:6" ht="20.149999999999999" customHeight="1" x14ac:dyDescent="0.45">
      <c r="A1201" s="42" t="s">
        <v>67</v>
      </c>
      <c r="B1201" s="43" t="s">
        <v>55</v>
      </c>
      <c r="C1201" s="42" t="s">
        <v>218</v>
      </c>
      <c r="D1201" s="42" t="s">
        <v>223</v>
      </c>
      <c r="E1201" s="42">
        <v>2033</v>
      </c>
      <c r="F1201" s="44">
        <v>73437.437460000001</v>
      </c>
    </row>
    <row r="1202" spans="1:6" ht="20.149999999999999" customHeight="1" x14ac:dyDescent="0.45">
      <c r="A1202" s="42" t="s">
        <v>67</v>
      </c>
      <c r="B1202" s="43" t="s">
        <v>55</v>
      </c>
      <c r="C1202" s="42" t="s">
        <v>218</v>
      </c>
      <c r="D1202" s="42" t="s">
        <v>223</v>
      </c>
      <c r="E1202" s="42">
        <v>2034</v>
      </c>
      <c r="F1202" s="44">
        <v>62396.0677</v>
      </c>
    </row>
    <row r="1203" spans="1:6" ht="20.149999999999999" customHeight="1" x14ac:dyDescent="0.45">
      <c r="A1203" s="42" t="s">
        <v>67</v>
      </c>
      <c r="B1203" s="43" t="s">
        <v>55</v>
      </c>
      <c r="C1203" s="42" t="s">
        <v>218</v>
      </c>
      <c r="D1203" s="42" t="s">
        <v>223</v>
      </c>
      <c r="E1203" s="42">
        <v>2035</v>
      </c>
      <c r="F1203" s="44">
        <v>57146.753920000003</v>
      </c>
    </row>
    <row r="1204" spans="1:6" ht="20.149999999999999" customHeight="1" x14ac:dyDescent="0.45">
      <c r="A1204" s="42" t="s">
        <v>67</v>
      </c>
      <c r="B1204" s="43" t="s">
        <v>55</v>
      </c>
      <c r="C1204" s="42" t="s">
        <v>218</v>
      </c>
      <c r="D1204" s="42" t="s">
        <v>223</v>
      </c>
      <c r="E1204" s="42">
        <v>2036</v>
      </c>
      <c r="F1204" s="44">
        <v>70650.364400000006</v>
      </c>
    </row>
    <row r="1205" spans="1:6" ht="20.149999999999999" customHeight="1" x14ac:dyDescent="0.45">
      <c r="A1205" s="42" t="s">
        <v>67</v>
      </c>
      <c r="B1205" s="43" t="s">
        <v>55</v>
      </c>
      <c r="C1205" s="42" t="s">
        <v>218</v>
      </c>
      <c r="D1205" s="42" t="s">
        <v>223</v>
      </c>
      <c r="E1205" s="42">
        <v>2037</v>
      </c>
      <c r="F1205" s="44">
        <v>63410.307009999997</v>
      </c>
    </row>
    <row r="1206" spans="1:6" ht="20.149999999999999" customHeight="1" x14ac:dyDescent="0.45">
      <c r="A1206" s="42" t="s">
        <v>67</v>
      </c>
      <c r="B1206" s="43" t="s">
        <v>55</v>
      </c>
      <c r="C1206" s="42" t="s">
        <v>218</v>
      </c>
      <c r="D1206" s="42" t="s">
        <v>223</v>
      </c>
      <c r="E1206" s="42">
        <v>2038</v>
      </c>
      <c r="F1206" s="44">
        <v>52043.836139999999</v>
      </c>
    </row>
    <row r="1207" spans="1:6" ht="20.149999999999999" customHeight="1" x14ac:dyDescent="0.45">
      <c r="A1207" s="42" t="s">
        <v>67</v>
      </c>
      <c r="B1207" s="43" t="s">
        <v>55</v>
      </c>
      <c r="C1207" s="42" t="s">
        <v>218</v>
      </c>
      <c r="D1207" s="42" t="s">
        <v>223</v>
      </c>
      <c r="E1207" s="42">
        <v>2039</v>
      </c>
      <c r="F1207" s="44">
        <v>45509.963040000002</v>
      </c>
    </row>
    <row r="1208" spans="1:6" ht="20.149999999999999" customHeight="1" x14ac:dyDescent="0.45">
      <c r="A1208" s="42" t="s">
        <v>67</v>
      </c>
      <c r="B1208" s="43" t="s">
        <v>55</v>
      </c>
      <c r="C1208" s="42" t="s">
        <v>218</v>
      </c>
      <c r="D1208" s="42" t="s">
        <v>223</v>
      </c>
      <c r="E1208" s="42">
        <v>2040</v>
      </c>
      <c r="F1208" s="44">
        <v>44369.264239999997</v>
      </c>
    </row>
    <row r="1209" spans="1:6" ht="20.149999999999999" customHeight="1" x14ac:dyDescent="0.45">
      <c r="A1209" s="42" t="s">
        <v>67</v>
      </c>
      <c r="B1209" s="43" t="s">
        <v>55</v>
      </c>
      <c r="C1209" s="42" t="s">
        <v>218</v>
      </c>
      <c r="D1209" s="42" t="s">
        <v>223</v>
      </c>
      <c r="E1209" s="42">
        <v>2041</v>
      </c>
      <c r="F1209" s="44">
        <v>13991.576719999999</v>
      </c>
    </row>
    <row r="1210" spans="1:6" ht="20.149999999999999" customHeight="1" x14ac:dyDescent="0.45">
      <c r="A1210" s="42" t="s">
        <v>68</v>
      </c>
      <c r="B1210" s="43" t="s">
        <v>197</v>
      </c>
      <c r="C1210" s="42" t="s">
        <v>213</v>
      </c>
      <c r="D1210" s="42" t="s">
        <v>222</v>
      </c>
      <c r="E1210" s="42">
        <v>2017</v>
      </c>
      <c r="F1210" s="44">
        <v>7070.1196710000004</v>
      </c>
    </row>
    <row r="1211" spans="1:6" ht="20.149999999999999" customHeight="1" x14ac:dyDescent="0.45">
      <c r="A1211" s="42" t="s">
        <v>68</v>
      </c>
      <c r="B1211" s="43" t="s">
        <v>197</v>
      </c>
      <c r="C1211" s="42" t="s">
        <v>213</v>
      </c>
      <c r="D1211" s="42" t="s">
        <v>222</v>
      </c>
      <c r="E1211" s="42">
        <v>2018</v>
      </c>
      <c r="F1211" s="44">
        <v>469693.63197247044</v>
      </c>
    </row>
    <row r="1212" spans="1:6" ht="20.149999999999999" customHeight="1" x14ac:dyDescent="0.45">
      <c r="A1212" s="42" t="s">
        <v>68</v>
      </c>
      <c r="B1212" s="43" t="s">
        <v>197</v>
      </c>
      <c r="C1212" s="42" t="s">
        <v>213</v>
      </c>
      <c r="D1212" s="42" t="s">
        <v>222</v>
      </c>
      <c r="E1212" s="42">
        <v>2019</v>
      </c>
      <c r="F1212" s="44">
        <v>4403984.2870050017</v>
      </c>
    </row>
    <row r="1213" spans="1:6" ht="20.149999999999999" customHeight="1" x14ac:dyDescent="0.45">
      <c r="A1213" s="42" t="s">
        <v>68</v>
      </c>
      <c r="B1213" s="43" t="s">
        <v>197</v>
      </c>
      <c r="C1213" s="42" t="s">
        <v>213</v>
      </c>
      <c r="D1213" s="42" t="s">
        <v>222</v>
      </c>
      <c r="E1213" s="42">
        <v>2020</v>
      </c>
      <c r="F1213" s="44">
        <v>4138914.5004480011</v>
      </c>
    </row>
    <row r="1214" spans="1:6" ht="20.149999999999999" customHeight="1" x14ac:dyDescent="0.45">
      <c r="A1214" s="42" t="s">
        <v>68</v>
      </c>
      <c r="B1214" s="43" t="s">
        <v>197</v>
      </c>
      <c r="C1214" s="42" t="s">
        <v>213</v>
      </c>
      <c r="D1214" s="42" t="s">
        <v>222</v>
      </c>
      <c r="E1214" s="42">
        <v>2021</v>
      </c>
      <c r="F1214" s="44">
        <v>4154667.8115760009</v>
      </c>
    </row>
    <row r="1215" spans="1:6" ht="20.149999999999999" customHeight="1" x14ac:dyDescent="0.45">
      <c r="A1215" s="42" t="s">
        <v>68</v>
      </c>
      <c r="B1215" s="43" t="s">
        <v>197</v>
      </c>
      <c r="C1215" s="42" t="s">
        <v>213</v>
      </c>
      <c r="D1215" s="42" t="s">
        <v>222</v>
      </c>
      <c r="E1215" s="42">
        <v>2022</v>
      </c>
      <c r="F1215" s="44">
        <v>830327.78763200017</v>
      </c>
    </row>
    <row r="1216" spans="1:6" ht="20.149999999999999" customHeight="1" x14ac:dyDescent="0.45">
      <c r="A1216" s="42" t="s">
        <v>68</v>
      </c>
      <c r="B1216" s="43" t="s">
        <v>197</v>
      </c>
      <c r="C1216" s="42" t="s">
        <v>213</v>
      </c>
      <c r="D1216" s="42" t="s">
        <v>222</v>
      </c>
      <c r="E1216" s="42">
        <v>2023</v>
      </c>
      <c r="F1216" s="44">
        <v>3336256.0231270003</v>
      </c>
    </row>
    <row r="1217" spans="1:6" ht="20.149999999999999" customHeight="1" x14ac:dyDescent="0.45">
      <c r="A1217" s="42" t="s">
        <v>68</v>
      </c>
      <c r="B1217" s="43" t="s">
        <v>197</v>
      </c>
      <c r="C1217" s="42" t="s">
        <v>213</v>
      </c>
      <c r="D1217" s="42" t="s">
        <v>222</v>
      </c>
      <c r="E1217" s="42">
        <v>2024</v>
      </c>
      <c r="F1217" s="44">
        <v>4097352.5186400004</v>
      </c>
    </row>
    <row r="1218" spans="1:6" ht="20.149999999999999" customHeight="1" x14ac:dyDescent="0.45">
      <c r="A1218" s="42" t="s">
        <v>68</v>
      </c>
      <c r="B1218" s="43" t="s">
        <v>197</v>
      </c>
      <c r="C1218" s="42" t="s">
        <v>213</v>
      </c>
      <c r="D1218" s="42" t="s">
        <v>222</v>
      </c>
      <c r="E1218" s="42">
        <v>2025</v>
      </c>
      <c r="F1218" s="44">
        <v>3103742.2025800003</v>
      </c>
    </row>
    <row r="1219" spans="1:6" ht="20.149999999999999" customHeight="1" x14ac:dyDescent="0.45">
      <c r="A1219" s="42" t="s">
        <v>68</v>
      </c>
      <c r="B1219" s="43" t="s">
        <v>197</v>
      </c>
      <c r="C1219" s="42" t="s">
        <v>213</v>
      </c>
      <c r="D1219" s="42" t="s">
        <v>222</v>
      </c>
      <c r="E1219" s="42">
        <v>2026</v>
      </c>
      <c r="F1219" s="44">
        <v>2441750.6546369996</v>
      </c>
    </row>
    <row r="1220" spans="1:6" ht="20.149999999999999" customHeight="1" x14ac:dyDescent="0.45">
      <c r="A1220" s="42" t="s">
        <v>68</v>
      </c>
      <c r="B1220" s="43" t="s">
        <v>197</v>
      </c>
      <c r="C1220" s="42" t="s">
        <v>213</v>
      </c>
      <c r="D1220" s="42" t="s">
        <v>222</v>
      </c>
      <c r="E1220" s="42">
        <v>2027</v>
      </c>
      <c r="F1220" s="44">
        <v>2091506.3961190002</v>
      </c>
    </row>
    <row r="1221" spans="1:6" ht="20.149999999999999" customHeight="1" x14ac:dyDescent="0.45">
      <c r="A1221" s="42" t="s">
        <v>68</v>
      </c>
      <c r="B1221" s="43" t="s">
        <v>197</v>
      </c>
      <c r="C1221" s="42" t="s">
        <v>213</v>
      </c>
      <c r="D1221" s="42" t="s">
        <v>222</v>
      </c>
      <c r="E1221" s="42">
        <v>2028</v>
      </c>
      <c r="F1221" s="44">
        <v>1946617.8025855995</v>
      </c>
    </row>
    <row r="1222" spans="1:6" ht="20.149999999999999" customHeight="1" x14ac:dyDescent="0.45">
      <c r="A1222" s="42" t="s">
        <v>68</v>
      </c>
      <c r="B1222" s="43" t="s">
        <v>197</v>
      </c>
      <c r="C1222" s="42" t="s">
        <v>213</v>
      </c>
      <c r="D1222" s="42" t="s">
        <v>222</v>
      </c>
      <c r="E1222" s="42">
        <v>2029</v>
      </c>
      <c r="F1222" s="44">
        <v>1941743.0528665998</v>
      </c>
    </row>
    <row r="1223" spans="1:6" ht="20.149999999999999" customHeight="1" x14ac:dyDescent="0.45">
      <c r="A1223" s="42" t="s">
        <v>68</v>
      </c>
      <c r="B1223" s="43" t="s">
        <v>197</v>
      </c>
      <c r="C1223" s="42" t="s">
        <v>213</v>
      </c>
      <c r="D1223" s="42" t="s">
        <v>222</v>
      </c>
      <c r="E1223" s="42">
        <v>2030</v>
      </c>
      <c r="F1223" s="44">
        <v>1609490.0622526999</v>
      </c>
    </row>
    <row r="1224" spans="1:6" ht="20.149999999999999" customHeight="1" x14ac:dyDescent="0.45">
      <c r="A1224" s="42" t="s">
        <v>68</v>
      </c>
      <c r="B1224" s="43" t="s">
        <v>197</v>
      </c>
      <c r="C1224" s="42" t="s">
        <v>213</v>
      </c>
      <c r="D1224" s="42" t="s">
        <v>222</v>
      </c>
      <c r="E1224" s="42">
        <v>2031</v>
      </c>
      <c r="F1224" s="44">
        <v>1189473.0247680002</v>
      </c>
    </row>
    <row r="1225" spans="1:6" ht="20.149999999999999" customHeight="1" x14ac:dyDescent="0.45">
      <c r="A1225" s="42" t="s">
        <v>68</v>
      </c>
      <c r="B1225" s="43" t="s">
        <v>197</v>
      </c>
      <c r="C1225" s="42" t="s">
        <v>213</v>
      </c>
      <c r="D1225" s="42" t="s">
        <v>222</v>
      </c>
      <c r="E1225" s="42">
        <v>2032</v>
      </c>
      <c r="F1225" s="44">
        <v>1235180.0213870003</v>
      </c>
    </row>
    <row r="1226" spans="1:6" ht="20.149999999999999" customHeight="1" x14ac:dyDescent="0.45">
      <c r="A1226" s="42" t="s">
        <v>68</v>
      </c>
      <c r="B1226" s="43" t="s">
        <v>197</v>
      </c>
      <c r="C1226" s="42" t="s">
        <v>213</v>
      </c>
      <c r="D1226" s="42" t="s">
        <v>222</v>
      </c>
      <c r="E1226" s="42">
        <v>2033</v>
      </c>
      <c r="F1226" s="44">
        <v>961228.16139400005</v>
      </c>
    </row>
    <row r="1227" spans="1:6" ht="20.149999999999999" customHeight="1" x14ac:dyDescent="0.45">
      <c r="A1227" s="42" t="s">
        <v>68</v>
      </c>
      <c r="B1227" s="43" t="s">
        <v>197</v>
      </c>
      <c r="C1227" s="42" t="s">
        <v>213</v>
      </c>
      <c r="D1227" s="42" t="s">
        <v>222</v>
      </c>
      <c r="E1227" s="42">
        <v>2034</v>
      </c>
      <c r="F1227" s="44">
        <v>642190.35946789989</v>
      </c>
    </row>
    <row r="1228" spans="1:6" ht="20.149999999999999" customHeight="1" x14ac:dyDescent="0.45">
      <c r="A1228" s="42" t="s">
        <v>68</v>
      </c>
      <c r="B1228" s="43" t="s">
        <v>197</v>
      </c>
      <c r="C1228" s="42" t="s">
        <v>216</v>
      </c>
      <c r="D1228" s="42" t="s">
        <v>222</v>
      </c>
      <c r="E1228" s="42">
        <v>2017</v>
      </c>
      <c r="F1228" s="44">
        <v>7196059.1253802339</v>
      </c>
    </row>
    <row r="1229" spans="1:6" ht="20.149999999999999" customHeight="1" x14ac:dyDescent="0.45">
      <c r="A1229" s="42" t="s">
        <v>68</v>
      </c>
      <c r="B1229" s="43" t="s">
        <v>197</v>
      </c>
      <c r="C1229" s="42" t="s">
        <v>216</v>
      </c>
      <c r="D1229" s="42" t="s">
        <v>222</v>
      </c>
      <c r="E1229" s="42">
        <v>2018</v>
      </c>
      <c r="F1229" s="44">
        <v>1084756.3103414101</v>
      </c>
    </row>
    <row r="1230" spans="1:6" ht="20.149999999999999" customHeight="1" x14ac:dyDescent="0.45">
      <c r="A1230" s="42" t="s">
        <v>68</v>
      </c>
      <c r="B1230" s="43" t="s">
        <v>197</v>
      </c>
      <c r="C1230" s="42" t="s">
        <v>217</v>
      </c>
      <c r="D1230" s="42" t="s">
        <v>222</v>
      </c>
      <c r="E1230" s="42">
        <v>2018</v>
      </c>
      <c r="F1230" s="44">
        <v>3243451.5954759992</v>
      </c>
    </row>
    <row r="1231" spans="1:6" ht="20.149999999999999" customHeight="1" x14ac:dyDescent="0.45">
      <c r="A1231" s="42" t="s">
        <v>68</v>
      </c>
      <c r="B1231" s="43" t="s">
        <v>197</v>
      </c>
      <c r="C1231" s="42" t="s">
        <v>217</v>
      </c>
      <c r="D1231" s="42" t="s">
        <v>222</v>
      </c>
      <c r="E1231" s="42">
        <v>2019</v>
      </c>
      <c r="F1231" s="44">
        <v>18602997.774079494</v>
      </c>
    </row>
    <row r="1232" spans="1:6" ht="20.149999999999999" customHeight="1" x14ac:dyDescent="0.45">
      <c r="A1232" s="42" t="s">
        <v>68</v>
      </c>
      <c r="B1232" s="43" t="s">
        <v>197</v>
      </c>
      <c r="C1232" s="42" t="s">
        <v>217</v>
      </c>
      <c r="D1232" s="42" t="s">
        <v>222</v>
      </c>
      <c r="E1232" s="42">
        <v>2020</v>
      </c>
      <c r="F1232" s="44">
        <v>14444070.31043</v>
      </c>
    </row>
    <row r="1233" spans="1:6" ht="20.149999999999999" customHeight="1" x14ac:dyDescent="0.45">
      <c r="A1233" s="42" t="s">
        <v>68</v>
      </c>
      <c r="B1233" s="43" t="s">
        <v>197</v>
      </c>
      <c r="C1233" s="42" t="s">
        <v>217</v>
      </c>
      <c r="D1233" s="42" t="s">
        <v>222</v>
      </c>
      <c r="E1233" s="42">
        <v>2021</v>
      </c>
      <c r="F1233" s="44">
        <v>2797312.9100900004</v>
      </c>
    </row>
    <row r="1234" spans="1:6" ht="20.149999999999999" customHeight="1" x14ac:dyDescent="0.45">
      <c r="A1234" s="42" t="s">
        <v>68</v>
      </c>
      <c r="B1234" s="43" t="s">
        <v>197</v>
      </c>
      <c r="C1234" s="42" t="s">
        <v>217</v>
      </c>
      <c r="D1234" s="42" t="s">
        <v>222</v>
      </c>
      <c r="E1234" s="42">
        <v>2022</v>
      </c>
      <c r="F1234" s="44">
        <v>2324.9958333</v>
      </c>
    </row>
    <row r="1235" spans="1:6" ht="20.149999999999999" customHeight="1" x14ac:dyDescent="0.45">
      <c r="A1235" s="42" t="s">
        <v>68</v>
      </c>
      <c r="B1235" s="43" t="s">
        <v>197</v>
      </c>
      <c r="C1235" s="42" t="s">
        <v>217</v>
      </c>
      <c r="D1235" s="42" t="s">
        <v>222</v>
      </c>
      <c r="E1235" s="42">
        <v>2023</v>
      </c>
      <c r="F1235" s="44">
        <v>8735353.0302500036</v>
      </c>
    </row>
    <row r="1236" spans="1:6" ht="20.149999999999999" customHeight="1" x14ac:dyDescent="0.45">
      <c r="A1236" s="42" t="s">
        <v>68</v>
      </c>
      <c r="B1236" s="43" t="s">
        <v>197</v>
      </c>
      <c r="C1236" s="42" t="s">
        <v>217</v>
      </c>
      <c r="D1236" s="42" t="s">
        <v>222</v>
      </c>
      <c r="E1236" s="42">
        <v>2024</v>
      </c>
      <c r="F1236" s="44">
        <v>14781458.120010005</v>
      </c>
    </row>
    <row r="1237" spans="1:6" ht="20.149999999999999" customHeight="1" x14ac:dyDescent="0.45">
      <c r="A1237" s="42" t="s">
        <v>68</v>
      </c>
      <c r="B1237" s="43" t="s">
        <v>197</v>
      </c>
      <c r="C1237" s="42" t="s">
        <v>217</v>
      </c>
      <c r="D1237" s="42" t="s">
        <v>222</v>
      </c>
      <c r="E1237" s="42">
        <v>2025</v>
      </c>
      <c r="F1237" s="44">
        <v>170170.67250000002</v>
      </c>
    </row>
    <row r="1238" spans="1:6" ht="20.149999999999999" customHeight="1" x14ac:dyDescent="0.45">
      <c r="A1238" s="42" t="s">
        <v>68</v>
      </c>
      <c r="B1238" s="43" t="s">
        <v>197</v>
      </c>
      <c r="C1238" s="42" t="s">
        <v>217</v>
      </c>
      <c r="D1238" s="42" t="s">
        <v>222</v>
      </c>
      <c r="E1238" s="42">
        <v>2026</v>
      </c>
      <c r="F1238" s="44">
        <v>61495.893250500005</v>
      </c>
    </row>
    <row r="1239" spans="1:6" ht="20.149999999999999" customHeight="1" x14ac:dyDescent="0.45">
      <c r="A1239" s="42" t="s">
        <v>68</v>
      </c>
      <c r="B1239" s="43" t="s">
        <v>197</v>
      </c>
      <c r="C1239" s="42" t="s">
        <v>217</v>
      </c>
      <c r="D1239" s="42" t="s">
        <v>222</v>
      </c>
      <c r="E1239" s="42">
        <v>2027</v>
      </c>
      <c r="F1239" s="44">
        <v>472354.40325049998</v>
      </c>
    </row>
    <row r="1240" spans="1:6" ht="20.149999999999999" customHeight="1" x14ac:dyDescent="0.45">
      <c r="A1240" s="42" t="s">
        <v>68</v>
      </c>
      <c r="B1240" s="43" t="s">
        <v>197</v>
      </c>
      <c r="C1240" s="42" t="s">
        <v>217</v>
      </c>
      <c r="D1240" s="42" t="s">
        <v>222</v>
      </c>
      <c r="E1240" s="42">
        <v>2028</v>
      </c>
      <c r="F1240" s="44">
        <v>471224.45527559996</v>
      </c>
    </row>
    <row r="1241" spans="1:6" ht="20.149999999999999" customHeight="1" x14ac:dyDescent="0.45">
      <c r="A1241" s="42" t="s">
        <v>68</v>
      </c>
      <c r="B1241" s="43" t="s">
        <v>197</v>
      </c>
      <c r="C1241" s="42" t="s">
        <v>217</v>
      </c>
      <c r="D1241" s="42" t="s">
        <v>222</v>
      </c>
      <c r="E1241" s="42">
        <v>2029</v>
      </c>
      <c r="F1241" s="44">
        <v>471224.45527559996</v>
      </c>
    </row>
    <row r="1242" spans="1:6" ht="20.149999999999999" customHeight="1" x14ac:dyDescent="0.45">
      <c r="A1242" s="42" t="s">
        <v>68</v>
      </c>
      <c r="B1242" s="43" t="s">
        <v>197</v>
      </c>
      <c r="C1242" s="42" t="s">
        <v>217</v>
      </c>
      <c r="D1242" s="42" t="s">
        <v>222</v>
      </c>
      <c r="E1242" s="42">
        <v>2030</v>
      </c>
      <c r="F1242" s="44">
        <v>2241.0634836600002</v>
      </c>
    </row>
    <row r="1243" spans="1:6" ht="20.149999999999999" customHeight="1" x14ac:dyDescent="0.45">
      <c r="A1243" s="42" t="s">
        <v>68</v>
      </c>
      <c r="B1243" s="43" t="s">
        <v>197</v>
      </c>
      <c r="C1243" s="42" t="s">
        <v>217</v>
      </c>
      <c r="D1243" s="42" t="s">
        <v>222</v>
      </c>
      <c r="E1243" s="42">
        <v>2031</v>
      </c>
      <c r="F1243" s="44">
        <v>470156.65443862998</v>
      </c>
    </row>
    <row r="1244" spans="1:6" ht="20.149999999999999" customHeight="1" x14ac:dyDescent="0.45">
      <c r="A1244" s="42" t="s">
        <v>68</v>
      </c>
      <c r="B1244" s="43" t="s">
        <v>197</v>
      </c>
      <c r="C1244" s="42" t="s">
        <v>217</v>
      </c>
      <c r="D1244" s="42" t="s">
        <v>222</v>
      </c>
      <c r="E1244" s="42">
        <v>2032</v>
      </c>
      <c r="F1244" s="44">
        <v>1568.7444386299999</v>
      </c>
    </row>
    <row r="1245" spans="1:6" ht="20.149999999999999" customHeight="1" x14ac:dyDescent="0.45">
      <c r="A1245" s="42" t="s">
        <v>68</v>
      </c>
      <c r="B1245" s="43" t="s">
        <v>197</v>
      </c>
      <c r="C1245" s="42" t="s">
        <v>217</v>
      </c>
      <c r="D1245" s="42" t="s">
        <v>222</v>
      </c>
      <c r="E1245" s="42">
        <v>2033</v>
      </c>
      <c r="F1245" s="44">
        <v>1568.7444386299999</v>
      </c>
    </row>
    <row r="1246" spans="1:6" ht="20.149999999999999" customHeight="1" x14ac:dyDescent="0.45">
      <c r="A1246" s="42" t="s">
        <v>68</v>
      </c>
      <c r="B1246" s="43" t="s">
        <v>197</v>
      </c>
      <c r="C1246" s="42" t="s">
        <v>217</v>
      </c>
      <c r="D1246" s="42" t="s">
        <v>222</v>
      </c>
      <c r="E1246" s="42">
        <v>2034</v>
      </c>
      <c r="F1246" s="44">
        <v>1098.1211070900001</v>
      </c>
    </row>
    <row r="1247" spans="1:6" ht="20.149999999999999" customHeight="1" x14ac:dyDescent="0.45">
      <c r="A1247" s="42" t="s">
        <v>68</v>
      </c>
      <c r="B1247" s="43" t="s">
        <v>197</v>
      </c>
      <c r="C1247" s="42" t="s">
        <v>218</v>
      </c>
      <c r="D1247" s="42" t="s">
        <v>222</v>
      </c>
      <c r="E1247" s="42">
        <v>2018</v>
      </c>
      <c r="F1247" s="44">
        <v>16204.721813</v>
      </c>
    </row>
    <row r="1248" spans="1:6" ht="20.149999999999999" customHeight="1" x14ac:dyDescent="0.45">
      <c r="A1248" s="42" t="s">
        <v>68</v>
      </c>
      <c r="B1248" s="43" t="s">
        <v>197</v>
      </c>
      <c r="C1248" s="42" t="s">
        <v>218</v>
      </c>
      <c r="D1248" s="42" t="s">
        <v>222</v>
      </c>
      <c r="E1248" s="42">
        <v>2019</v>
      </c>
      <c r="F1248" s="44">
        <v>315961.29271999997</v>
      </c>
    </row>
    <row r="1249" spans="1:6" ht="20.149999999999999" customHeight="1" x14ac:dyDescent="0.45">
      <c r="A1249" s="42" t="s">
        <v>68</v>
      </c>
      <c r="B1249" s="43" t="s">
        <v>197</v>
      </c>
      <c r="C1249" s="42" t="s">
        <v>218</v>
      </c>
      <c r="D1249" s="42" t="s">
        <v>222</v>
      </c>
      <c r="E1249" s="42">
        <v>2020</v>
      </c>
      <c r="F1249" s="44">
        <v>410679.54489999998</v>
      </c>
    </row>
    <row r="1250" spans="1:6" ht="20.149999999999999" customHeight="1" x14ac:dyDescent="0.45">
      <c r="A1250" s="42" t="s">
        <v>68</v>
      </c>
      <c r="B1250" s="43" t="s">
        <v>197</v>
      </c>
      <c r="C1250" s="42" t="s">
        <v>218</v>
      </c>
      <c r="D1250" s="42" t="s">
        <v>222</v>
      </c>
      <c r="E1250" s="42">
        <v>2021</v>
      </c>
      <c r="F1250" s="44">
        <v>360475.43546000001</v>
      </c>
    </row>
    <row r="1251" spans="1:6" ht="20.149999999999999" customHeight="1" x14ac:dyDescent="0.45">
      <c r="A1251" s="42" t="s">
        <v>68</v>
      </c>
      <c r="B1251" s="43" t="s">
        <v>197</v>
      </c>
      <c r="C1251" s="42" t="s">
        <v>218</v>
      </c>
      <c r="D1251" s="42" t="s">
        <v>222</v>
      </c>
      <c r="E1251" s="42">
        <v>2034</v>
      </c>
      <c r="F1251" s="44">
        <v>2970575.8927999996</v>
      </c>
    </row>
    <row r="1252" spans="1:6" ht="20.149999999999999" customHeight="1" x14ac:dyDescent="0.45">
      <c r="A1252" s="42" t="s">
        <v>69</v>
      </c>
      <c r="B1252" s="43" t="s">
        <v>52</v>
      </c>
      <c r="C1252" s="42" t="s">
        <v>213</v>
      </c>
      <c r="D1252" s="42" t="s">
        <v>221</v>
      </c>
      <c r="E1252" s="42">
        <v>2017</v>
      </c>
      <c r="F1252" s="44">
        <v>1395926.55</v>
      </c>
    </row>
    <row r="1253" spans="1:6" ht="20.149999999999999" customHeight="1" x14ac:dyDescent="0.45">
      <c r="A1253" s="42" t="s">
        <v>69</v>
      </c>
      <c r="B1253" s="43" t="s">
        <v>52</v>
      </c>
      <c r="C1253" s="42" t="s">
        <v>213</v>
      </c>
      <c r="D1253" s="42" t="s">
        <v>221</v>
      </c>
      <c r="E1253" s="42">
        <v>2018</v>
      </c>
      <c r="F1253" s="44">
        <v>1861235.4</v>
      </c>
    </row>
    <row r="1254" spans="1:6" ht="20.149999999999999" customHeight="1" x14ac:dyDescent="0.45">
      <c r="A1254" s="42" t="s">
        <v>69</v>
      </c>
      <c r="B1254" s="43" t="s">
        <v>52</v>
      </c>
      <c r="C1254" s="42" t="s">
        <v>216</v>
      </c>
      <c r="D1254" s="42" t="s">
        <v>221</v>
      </c>
      <c r="E1254" s="42">
        <v>2017</v>
      </c>
      <c r="F1254" s="44">
        <v>5608044.5470000003</v>
      </c>
    </row>
    <row r="1255" spans="1:6" ht="20.149999999999999" customHeight="1" x14ac:dyDescent="0.45">
      <c r="A1255" s="42" t="s">
        <v>69</v>
      </c>
      <c r="B1255" s="43" t="s">
        <v>52</v>
      </c>
      <c r="C1255" s="42" t="s">
        <v>216</v>
      </c>
      <c r="D1255" s="42" t="s">
        <v>221</v>
      </c>
      <c r="E1255" s="42">
        <v>2018</v>
      </c>
      <c r="F1255" s="44">
        <v>943726.13099999994</v>
      </c>
    </row>
    <row r="1256" spans="1:6" ht="20.149999999999999" customHeight="1" x14ac:dyDescent="0.45">
      <c r="A1256" s="42" t="s">
        <v>69</v>
      </c>
      <c r="B1256" s="43" t="s">
        <v>52</v>
      </c>
      <c r="C1256" s="42" t="s">
        <v>217</v>
      </c>
      <c r="D1256" s="42" t="s">
        <v>221</v>
      </c>
      <c r="E1256" s="42">
        <v>2017</v>
      </c>
      <c r="F1256" s="44">
        <v>18469562.409934018</v>
      </c>
    </row>
    <row r="1257" spans="1:6" ht="20.149999999999999" customHeight="1" x14ac:dyDescent="0.45">
      <c r="A1257" s="42" t="s">
        <v>69</v>
      </c>
      <c r="B1257" s="43" t="s">
        <v>52</v>
      </c>
      <c r="C1257" s="42" t="s">
        <v>217</v>
      </c>
      <c r="D1257" s="42" t="s">
        <v>221</v>
      </c>
      <c r="E1257" s="42">
        <v>2018</v>
      </c>
      <c r="F1257" s="44">
        <v>39132507.309138037</v>
      </c>
    </row>
    <row r="1258" spans="1:6" ht="20.149999999999999" customHeight="1" x14ac:dyDescent="0.45">
      <c r="A1258" s="42" t="s">
        <v>69</v>
      </c>
      <c r="B1258" s="43" t="s">
        <v>52</v>
      </c>
      <c r="C1258" s="42" t="s">
        <v>217</v>
      </c>
      <c r="D1258" s="42" t="s">
        <v>221</v>
      </c>
      <c r="E1258" s="42">
        <v>2019</v>
      </c>
      <c r="F1258" s="44">
        <v>37360184.38989</v>
      </c>
    </row>
    <row r="1259" spans="1:6" ht="20.149999999999999" customHeight="1" x14ac:dyDescent="0.45">
      <c r="A1259" s="42" t="s">
        <v>69</v>
      </c>
      <c r="B1259" s="43" t="s">
        <v>52</v>
      </c>
      <c r="C1259" s="42" t="s">
        <v>217</v>
      </c>
      <c r="D1259" s="42" t="s">
        <v>221</v>
      </c>
      <c r="E1259" s="42">
        <v>2020</v>
      </c>
      <c r="F1259" s="44">
        <v>47838308.010815993</v>
      </c>
    </row>
    <row r="1260" spans="1:6" ht="20.149999999999999" customHeight="1" x14ac:dyDescent="0.45">
      <c r="A1260" s="42" t="s">
        <v>69</v>
      </c>
      <c r="B1260" s="43" t="s">
        <v>52</v>
      </c>
      <c r="C1260" s="42" t="s">
        <v>217</v>
      </c>
      <c r="D1260" s="42" t="s">
        <v>221</v>
      </c>
      <c r="E1260" s="42">
        <v>2021</v>
      </c>
      <c r="F1260" s="44">
        <v>27123636.303749997</v>
      </c>
    </row>
    <row r="1261" spans="1:6" ht="20.149999999999999" customHeight="1" x14ac:dyDescent="0.45">
      <c r="A1261" s="42" t="s">
        <v>69</v>
      </c>
      <c r="B1261" s="43" t="s">
        <v>52</v>
      </c>
      <c r="C1261" s="42" t="s">
        <v>217</v>
      </c>
      <c r="D1261" s="42" t="s">
        <v>221</v>
      </c>
      <c r="E1261" s="42">
        <v>2022</v>
      </c>
      <c r="F1261" s="44">
        <v>20347576.147630002</v>
      </c>
    </row>
    <row r="1262" spans="1:6" ht="20.149999999999999" customHeight="1" x14ac:dyDescent="0.45">
      <c r="A1262" s="42" t="s">
        <v>69</v>
      </c>
      <c r="B1262" s="43" t="s">
        <v>52</v>
      </c>
      <c r="C1262" s="42" t="s">
        <v>217</v>
      </c>
      <c r="D1262" s="42" t="s">
        <v>221</v>
      </c>
      <c r="E1262" s="42">
        <v>2023</v>
      </c>
      <c r="F1262" s="44">
        <v>15733835.27499</v>
      </c>
    </row>
    <row r="1263" spans="1:6" ht="20.149999999999999" customHeight="1" x14ac:dyDescent="0.45">
      <c r="A1263" s="42" t="s">
        <v>69</v>
      </c>
      <c r="B1263" s="43" t="s">
        <v>52</v>
      </c>
      <c r="C1263" s="42" t="s">
        <v>217</v>
      </c>
      <c r="D1263" s="42" t="s">
        <v>221</v>
      </c>
      <c r="E1263" s="42">
        <v>2024</v>
      </c>
      <c r="F1263" s="44">
        <v>23722573.529511988</v>
      </c>
    </row>
    <row r="1264" spans="1:6" ht="20.149999999999999" customHeight="1" x14ac:dyDescent="0.45">
      <c r="A1264" s="42" t="s">
        <v>69</v>
      </c>
      <c r="B1264" s="43" t="s">
        <v>52</v>
      </c>
      <c r="C1264" s="42" t="s">
        <v>217</v>
      </c>
      <c r="D1264" s="42" t="s">
        <v>221</v>
      </c>
      <c r="E1264" s="42">
        <v>2025</v>
      </c>
      <c r="F1264" s="44">
        <v>22388545.652833998</v>
      </c>
    </row>
    <row r="1265" spans="1:6" ht="20.149999999999999" customHeight="1" x14ac:dyDescent="0.45">
      <c r="A1265" s="42" t="s">
        <v>69</v>
      </c>
      <c r="B1265" s="43" t="s">
        <v>52</v>
      </c>
      <c r="C1265" s="42" t="s">
        <v>217</v>
      </c>
      <c r="D1265" s="42" t="s">
        <v>221</v>
      </c>
      <c r="E1265" s="42">
        <v>2026</v>
      </c>
      <c r="F1265" s="44">
        <v>32078927.801982004</v>
      </c>
    </row>
    <row r="1266" spans="1:6" ht="20.149999999999999" customHeight="1" x14ac:dyDescent="0.45">
      <c r="A1266" s="42" t="s">
        <v>69</v>
      </c>
      <c r="B1266" s="43" t="s">
        <v>52</v>
      </c>
      <c r="C1266" s="42" t="s">
        <v>217</v>
      </c>
      <c r="D1266" s="42" t="s">
        <v>221</v>
      </c>
      <c r="E1266" s="42">
        <v>2027</v>
      </c>
      <c r="F1266" s="44">
        <v>32078148.676690001</v>
      </c>
    </row>
    <row r="1267" spans="1:6" ht="20.149999999999999" customHeight="1" x14ac:dyDescent="0.45">
      <c r="A1267" s="42" t="s">
        <v>69</v>
      </c>
      <c r="B1267" s="43" t="s">
        <v>52</v>
      </c>
      <c r="C1267" s="42" t="s">
        <v>217</v>
      </c>
      <c r="D1267" s="42" t="s">
        <v>221</v>
      </c>
      <c r="E1267" s="42">
        <v>2028</v>
      </c>
      <c r="F1267" s="44">
        <v>36976535.63628301</v>
      </c>
    </row>
    <row r="1268" spans="1:6" ht="20.149999999999999" customHeight="1" x14ac:dyDescent="0.45">
      <c r="A1268" s="42" t="s">
        <v>69</v>
      </c>
      <c r="B1268" s="43" t="s">
        <v>52</v>
      </c>
      <c r="C1268" s="42" t="s">
        <v>217</v>
      </c>
      <c r="D1268" s="42" t="s">
        <v>221</v>
      </c>
      <c r="E1268" s="42">
        <v>2029</v>
      </c>
      <c r="F1268" s="44">
        <v>26032642.694821998</v>
      </c>
    </row>
    <row r="1269" spans="1:6" ht="20.149999999999999" customHeight="1" x14ac:dyDescent="0.45">
      <c r="A1269" s="42" t="s">
        <v>69</v>
      </c>
      <c r="B1269" s="43" t="s">
        <v>52</v>
      </c>
      <c r="C1269" s="42" t="s">
        <v>217</v>
      </c>
      <c r="D1269" s="42" t="s">
        <v>221</v>
      </c>
      <c r="E1269" s="42">
        <v>2030</v>
      </c>
      <c r="F1269" s="44">
        <v>21382624.635386996</v>
      </c>
    </row>
    <row r="1270" spans="1:6" ht="20.149999999999999" customHeight="1" x14ac:dyDescent="0.45">
      <c r="A1270" s="42" t="s">
        <v>69</v>
      </c>
      <c r="B1270" s="43" t="s">
        <v>52</v>
      </c>
      <c r="C1270" s="42" t="s">
        <v>217</v>
      </c>
      <c r="D1270" s="42" t="s">
        <v>221</v>
      </c>
      <c r="E1270" s="42">
        <v>2031</v>
      </c>
      <c r="F1270" s="44">
        <v>18569377.019035999</v>
      </c>
    </row>
    <row r="1271" spans="1:6" ht="20.149999999999999" customHeight="1" x14ac:dyDescent="0.45">
      <c r="A1271" s="42" t="s">
        <v>69</v>
      </c>
      <c r="B1271" s="43" t="s">
        <v>52</v>
      </c>
      <c r="C1271" s="42" t="s">
        <v>217</v>
      </c>
      <c r="D1271" s="42" t="s">
        <v>221</v>
      </c>
      <c r="E1271" s="42">
        <v>2032</v>
      </c>
      <c r="F1271" s="44">
        <v>15075871.255080996</v>
      </c>
    </row>
    <row r="1272" spans="1:6" ht="20.149999999999999" customHeight="1" x14ac:dyDescent="0.45">
      <c r="A1272" s="42" t="s">
        <v>69</v>
      </c>
      <c r="B1272" s="43" t="s">
        <v>52</v>
      </c>
      <c r="C1272" s="42" t="s">
        <v>217</v>
      </c>
      <c r="D1272" s="42" t="s">
        <v>221</v>
      </c>
      <c r="E1272" s="42">
        <v>2033</v>
      </c>
      <c r="F1272" s="44">
        <v>12197910.091482002</v>
      </c>
    </row>
    <row r="1273" spans="1:6" ht="20.149999999999999" customHeight="1" x14ac:dyDescent="0.45">
      <c r="A1273" s="42" t="s">
        <v>69</v>
      </c>
      <c r="B1273" s="43" t="s">
        <v>52</v>
      </c>
      <c r="C1273" s="42" t="s">
        <v>217</v>
      </c>
      <c r="D1273" s="42" t="s">
        <v>221</v>
      </c>
      <c r="E1273" s="42">
        <v>2034</v>
      </c>
      <c r="F1273" s="44">
        <v>8922203.2750929985</v>
      </c>
    </row>
    <row r="1274" spans="1:6" ht="20.149999999999999" customHeight="1" x14ac:dyDescent="0.45">
      <c r="A1274" s="42" t="s">
        <v>69</v>
      </c>
      <c r="B1274" s="43" t="s">
        <v>52</v>
      </c>
      <c r="C1274" s="42" t="s">
        <v>217</v>
      </c>
      <c r="D1274" s="42" t="s">
        <v>221</v>
      </c>
      <c r="E1274" s="42">
        <v>2035</v>
      </c>
      <c r="F1274" s="44">
        <v>7769596.2239460014</v>
      </c>
    </row>
    <row r="1275" spans="1:6" ht="20.149999999999999" customHeight="1" x14ac:dyDescent="0.45">
      <c r="A1275" s="42" t="s">
        <v>69</v>
      </c>
      <c r="B1275" s="43" t="s">
        <v>52</v>
      </c>
      <c r="C1275" s="42" t="s">
        <v>217</v>
      </c>
      <c r="D1275" s="42" t="s">
        <v>221</v>
      </c>
      <c r="E1275" s="42">
        <v>2036</v>
      </c>
      <c r="F1275" s="44">
        <v>7194786.924730001</v>
      </c>
    </row>
    <row r="1276" spans="1:6" ht="20.149999999999999" customHeight="1" x14ac:dyDescent="0.45">
      <c r="A1276" s="42" t="s">
        <v>69</v>
      </c>
      <c r="B1276" s="43" t="s">
        <v>52</v>
      </c>
      <c r="C1276" s="42" t="s">
        <v>217</v>
      </c>
      <c r="D1276" s="42" t="s">
        <v>221</v>
      </c>
      <c r="E1276" s="42">
        <v>2037</v>
      </c>
      <c r="F1276" s="44">
        <v>7152172.6495699994</v>
      </c>
    </row>
    <row r="1277" spans="1:6" ht="20.149999999999999" customHeight="1" x14ac:dyDescent="0.45">
      <c r="A1277" s="42" t="s">
        <v>69</v>
      </c>
      <c r="B1277" s="43" t="s">
        <v>52</v>
      </c>
      <c r="C1277" s="42" t="s">
        <v>217</v>
      </c>
      <c r="D1277" s="42" t="s">
        <v>221</v>
      </c>
      <c r="E1277" s="42">
        <v>2038</v>
      </c>
      <c r="F1277" s="44">
        <v>8093914.0649120007</v>
      </c>
    </row>
    <row r="1278" spans="1:6" ht="20.149999999999999" customHeight="1" x14ac:dyDescent="0.45">
      <c r="A1278" s="42" t="s">
        <v>69</v>
      </c>
      <c r="B1278" s="43" t="s">
        <v>52</v>
      </c>
      <c r="C1278" s="42" t="s">
        <v>217</v>
      </c>
      <c r="D1278" s="42" t="s">
        <v>221</v>
      </c>
      <c r="E1278" s="42">
        <v>2039</v>
      </c>
      <c r="F1278" s="44">
        <v>7060781.20682</v>
      </c>
    </row>
    <row r="1279" spans="1:6" ht="20.149999999999999" customHeight="1" x14ac:dyDescent="0.45">
      <c r="A1279" s="42" t="s">
        <v>69</v>
      </c>
      <c r="B1279" s="43" t="s">
        <v>52</v>
      </c>
      <c r="C1279" s="42" t="s">
        <v>217</v>
      </c>
      <c r="D1279" s="42" t="s">
        <v>221</v>
      </c>
      <c r="E1279" s="42">
        <v>2040</v>
      </c>
      <c r="F1279" s="44">
        <v>5251435.9270229982</v>
      </c>
    </row>
    <row r="1280" spans="1:6" ht="20.149999999999999" customHeight="1" x14ac:dyDescent="0.45">
      <c r="A1280" s="42" t="s">
        <v>69</v>
      </c>
      <c r="B1280" s="43" t="s">
        <v>52</v>
      </c>
      <c r="C1280" s="42" t="s">
        <v>217</v>
      </c>
      <c r="D1280" s="42" t="s">
        <v>221</v>
      </c>
      <c r="E1280" s="42">
        <v>2041</v>
      </c>
      <c r="F1280" s="44">
        <v>2470193.6759569999</v>
      </c>
    </row>
    <row r="1281" spans="1:6" ht="20.149999999999999" customHeight="1" x14ac:dyDescent="0.45">
      <c r="A1281" s="42" t="s">
        <v>69</v>
      </c>
      <c r="B1281" s="43" t="s">
        <v>52</v>
      </c>
      <c r="C1281" s="42" t="s">
        <v>218</v>
      </c>
      <c r="D1281" s="42" t="s">
        <v>221</v>
      </c>
      <c r="E1281" s="42">
        <v>2021</v>
      </c>
      <c r="F1281" s="44">
        <v>151160</v>
      </c>
    </row>
    <row r="1282" spans="1:6" ht="20.149999999999999" customHeight="1" x14ac:dyDescent="0.45">
      <c r="A1282" s="42" t="s">
        <v>69</v>
      </c>
      <c r="B1282" s="43" t="s">
        <v>52</v>
      </c>
      <c r="C1282" s="42" t="s">
        <v>218</v>
      </c>
      <c r="D1282" s="42" t="s">
        <v>221</v>
      </c>
      <c r="E1282" s="42">
        <v>2022</v>
      </c>
      <c r="F1282" s="44">
        <v>1008000</v>
      </c>
    </row>
    <row r="1283" spans="1:6" ht="20.149999999999999" customHeight="1" x14ac:dyDescent="0.45">
      <c r="A1283" s="42" t="s">
        <v>69</v>
      </c>
      <c r="B1283" s="43" t="s">
        <v>52</v>
      </c>
      <c r="C1283" s="42" t="s">
        <v>218</v>
      </c>
      <c r="D1283" s="42" t="s">
        <v>221</v>
      </c>
      <c r="E1283" s="42">
        <v>2023</v>
      </c>
      <c r="F1283" s="44">
        <v>151160</v>
      </c>
    </row>
    <row r="1284" spans="1:6" ht="20.149999999999999" customHeight="1" x14ac:dyDescent="0.45">
      <c r="A1284" s="42" t="s">
        <v>69</v>
      </c>
      <c r="B1284" s="43" t="s">
        <v>52</v>
      </c>
      <c r="C1284" s="42" t="s">
        <v>218</v>
      </c>
      <c r="D1284" s="42" t="s">
        <v>221</v>
      </c>
      <c r="E1284" s="42">
        <v>2025</v>
      </c>
      <c r="F1284" s="44">
        <v>1376800</v>
      </c>
    </row>
    <row r="1285" spans="1:6" ht="20.149999999999999" customHeight="1" x14ac:dyDescent="0.45">
      <c r="A1285" s="42" t="s">
        <v>69</v>
      </c>
      <c r="B1285" s="43" t="s">
        <v>52</v>
      </c>
      <c r="C1285" s="42" t="s">
        <v>218</v>
      </c>
      <c r="D1285" s="42" t="s">
        <v>221</v>
      </c>
      <c r="E1285" s="42">
        <v>2037</v>
      </c>
      <c r="F1285" s="44">
        <v>1350000</v>
      </c>
    </row>
    <row r="1286" spans="1:6" ht="20.149999999999999" customHeight="1" x14ac:dyDescent="0.45">
      <c r="A1286" s="42" t="s">
        <v>69</v>
      </c>
      <c r="B1286" s="43" t="s">
        <v>52</v>
      </c>
      <c r="C1286" s="42" t="s">
        <v>218</v>
      </c>
      <c r="D1286" s="42" t="s">
        <v>221</v>
      </c>
      <c r="E1286" s="42">
        <v>2038</v>
      </c>
      <c r="F1286" s="44">
        <v>1350000</v>
      </c>
    </row>
    <row r="1287" spans="1:6" ht="20.149999999999999" customHeight="1" x14ac:dyDescent="0.45">
      <c r="A1287" s="42" t="s">
        <v>69</v>
      </c>
      <c r="B1287" s="43" t="s">
        <v>52</v>
      </c>
      <c r="C1287" s="42" t="s">
        <v>218</v>
      </c>
      <c r="D1287" s="42" t="s">
        <v>221</v>
      </c>
      <c r="E1287" s="42">
        <v>2039</v>
      </c>
      <c r="F1287" s="44">
        <v>2250000</v>
      </c>
    </row>
    <row r="1288" spans="1:6" ht="20.149999999999999" customHeight="1" x14ac:dyDescent="0.45">
      <c r="A1288" s="42" t="s">
        <v>69</v>
      </c>
      <c r="B1288" s="43" t="s">
        <v>52</v>
      </c>
      <c r="C1288" s="42" t="s">
        <v>218</v>
      </c>
      <c r="D1288" s="42" t="s">
        <v>221</v>
      </c>
      <c r="E1288" s="42">
        <v>2040</v>
      </c>
      <c r="F1288" s="44">
        <v>2250000</v>
      </c>
    </row>
    <row r="1289" spans="1:6" ht="20.149999999999999" customHeight="1" x14ac:dyDescent="0.45">
      <c r="A1289" s="42" t="s">
        <v>69</v>
      </c>
      <c r="B1289" s="43" t="s">
        <v>52</v>
      </c>
      <c r="C1289" s="42" t="s">
        <v>218</v>
      </c>
      <c r="D1289" s="42" t="s">
        <v>221</v>
      </c>
      <c r="E1289" s="42">
        <v>2041</v>
      </c>
      <c r="F1289" s="44">
        <v>6632400</v>
      </c>
    </row>
    <row r="1290" spans="1:6" ht="20.149999999999999" customHeight="1" x14ac:dyDescent="0.45">
      <c r="A1290" s="42" t="s">
        <v>70</v>
      </c>
      <c r="B1290" s="43" t="s">
        <v>71</v>
      </c>
      <c r="C1290" s="42" t="s">
        <v>213</v>
      </c>
      <c r="D1290" s="42" t="s">
        <v>223</v>
      </c>
      <c r="E1290" s="42">
        <v>2017</v>
      </c>
      <c r="F1290" s="44">
        <v>900780.02719367552</v>
      </c>
    </row>
    <row r="1291" spans="1:6" ht="20.149999999999999" customHeight="1" x14ac:dyDescent="0.45">
      <c r="A1291" s="42" t="s">
        <v>70</v>
      </c>
      <c r="B1291" s="43" t="s">
        <v>71</v>
      </c>
      <c r="C1291" s="42" t="s">
        <v>213</v>
      </c>
      <c r="D1291" s="42" t="s">
        <v>223</v>
      </c>
      <c r="E1291" s="42">
        <v>2018</v>
      </c>
      <c r="F1291" s="44">
        <v>1132547.9627454616</v>
      </c>
    </row>
    <row r="1292" spans="1:6" ht="20.149999999999999" customHeight="1" x14ac:dyDescent="0.45">
      <c r="A1292" s="42" t="s">
        <v>70</v>
      </c>
      <c r="B1292" s="43" t="s">
        <v>71</v>
      </c>
      <c r="C1292" s="42" t="s">
        <v>213</v>
      </c>
      <c r="D1292" s="42" t="s">
        <v>223</v>
      </c>
      <c r="E1292" s="42">
        <v>2019</v>
      </c>
      <c r="F1292" s="44">
        <v>1787068.3218700674</v>
      </c>
    </row>
    <row r="1293" spans="1:6" ht="20.149999999999999" customHeight="1" x14ac:dyDescent="0.45">
      <c r="A1293" s="42" t="s">
        <v>70</v>
      </c>
      <c r="B1293" s="43" t="s">
        <v>71</v>
      </c>
      <c r="C1293" s="42" t="s">
        <v>213</v>
      </c>
      <c r="D1293" s="42" t="s">
        <v>223</v>
      </c>
      <c r="E1293" s="42">
        <v>2020</v>
      </c>
      <c r="F1293" s="44">
        <v>302022.12115259498</v>
      </c>
    </row>
    <row r="1294" spans="1:6" ht="20.149999999999999" customHeight="1" x14ac:dyDescent="0.45">
      <c r="A1294" s="42" t="s">
        <v>70</v>
      </c>
      <c r="B1294" s="43" t="s">
        <v>71</v>
      </c>
      <c r="C1294" s="42" t="s">
        <v>216</v>
      </c>
      <c r="D1294" s="42" t="s">
        <v>223</v>
      </c>
      <c r="E1294" s="42">
        <v>2017</v>
      </c>
      <c r="F1294" s="44">
        <v>1486009.8767431094</v>
      </c>
    </row>
    <row r="1295" spans="1:6" ht="20.149999999999999" customHeight="1" x14ac:dyDescent="0.45">
      <c r="A1295" s="42" t="s">
        <v>70</v>
      </c>
      <c r="B1295" s="43" t="s">
        <v>71</v>
      </c>
      <c r="C1295" s="42" t="s">
        <v>216</v>
      </c>
      <c r="D1295" s="42" t="s">
        <v>223</v>
      </c>
      <c r="E1295" s="42">
        <v>2018</v>
      </c>
      <c r="F1295" s="44">
        <v>5384001.9594281381</v>
      </c>
    </row>
    <row r="1296" spans="1:6" ht="20.149999999999999" customHeight="1" x14ac:dyDescent="0.45">
      <c r="A1296" s="42" t="s">
        <v>70</v>
      </c>
      <c r="B1296" s="43" t="s">
        <v>71</v>
      </c>
      <c r="C1296" s="42" t="s">
        <v>216</v>
      </c>
      <c r="D1296" s="42" t="s">
        <v>223</v>
      </c>
      <c r="E1296" s="42">
        <v>2019</v>
      </c>
      <c r="F1296" s="44">
        <v>10520236.677887633</v>
      </c>
    </row>
    <row r="1297" spans="1:6" ht="20.149999999999999" customHeight="1" x14ac:dyDescent="0.45">
      <c r="A1297" s="42" t="s">
        <v>70</v>
      </c>
      <c r="B1297" s="43" t="s">
        <v>71</v>
      </c>
      <c r="C1297" s="42" t="s">
        <v>217</v>
      </c>
      <c r="D1297" s="42" t="s">
        <v>223</v>
      </c>
      <c r="E1297" s="42">
        <v>2017</v>
      </c>
      <c r="F1297" s="44">
        <v>397730</v>
      </c>
    </row>
    <row r="1298" spans="1:6" ht="20.149999999999999" customHeight="1" x14ac:dyDescent="0.45">
      <c r="A1298" s="42" t="s">
        <v>72</v>
      </c>
      <c r="B1298" s="43" t="s">
        <v>204</v>
      </c>
      <c r="C1298" s="42" t="s">
        <v>216</v>
      </c>
      <c r="D1298" s="42" t="s">
        <v>219</v>
      </c>
      <c r="E1298" s="42">
        <v>2017</v>
      </c>
      <c r="F1298" s="44">
        <v>17969512.227099992</v>
      </c>
    </row>
    <row r="1299" spans="1:6" ht="20.149999999999999" customHeight="1" x14ac:dyDescent="0.45">
      <c r="A1299" s="42" t="s">
        <v>72</v>
      </c>
      <c r="B1299" s="43" t="s">
        <v>204</v>
      </c>
      <c r="C1299" s="42" t="s">
        <v>216</v>
      </c>
      <c r="D1299" s="42" t="s">
        <v>219</v>
      </c>
      <c r="E1299" s="42">
        <v>2018</v>
      </c>
      <c r="F1299" s="44">
        <v>17631862.281099997</v>
      </c>
    </row>
    <row r="1300" spans="1:6" ht="20.149999999999999" customHeight="1" x14ac:dyDescent="0.45">
      <c r="A1300" s="42" t="s">
        <v>72</v>
      </c>
      <c r="B1300" s="43" t="s">
        <v>204</v>
      </c>
      <c r="C1300" s="42" t="s">
        <v>216</v>
      </c>
      <c r="D1300" s="42" t="s">
        <v>219</v>
      </c>
      <c r="E1300" s="42">
        <v>2019</v>
      </c>
      <c r="F1300" s="44">
        <v>5530858.1000000006</v>
      </c>
    </row>
    <row r="1301" spans="1:6" ht="20.149999999999999" customHeight="1" x14ac:dyDescent="0.45">
      <c r="A1301" s="42" t="s">
        <v>72</v>
      </c>
      <c r="B1301" s="43" t="s">
        <v>204</v>
      </c>
      <c r="C1301" s="42" t="s">
        <v>216</v>
      </c>
      <c r="D1301" s="42" t="s">
        <v>219</v>
      </c>
      <c r="E1301" s="42">
        <v>2022</v>
      </c>
      <c r="F1301" s="44">
        <v>4102105.2998030004</v>
      </c>
    </row>
    <row r="1302" spans="1:6" ht="20.149999999999999" customHeight="1" x14ac:dyDescent="0.45">
      <c r="A1302" s="42" t="s">
        <v>72</v>
      </c>
      <c r="B1302" s="43" t="s">
        <v>204</v>
      </c>
      <c r="C1302" s="42" t="s">
        <v>216</v>
      </c>
      <c r="D1302" s="42" t="s">
        <v>219</v>
      </c>
      <c r="E1302" s="42">
        <v>2023</v>
      </c>
      <c r="F1302" s="44">
        <v>6391212.8400000017</v>
      </c>
    </row>
    <row r="1303" spans="1:6" ht="20.149999999999999" customHeight="1" x14ac:dyDescent="0.45">
      <c r="A1303" s="42" t="s">
        <v>72</v>
      </c>
      <c r="B1303" s="43" t="s">
        <v>204</v>
      </c>
      <c r="C1303" s="42" t="s">
        <v>216</v>
      </c>
      <c r="D1303" s="42" t="s">
        <v>219</v>
      </c>
      <c r="E1303" s="42">
        <v>2024</v>
      </c>
      <c r="F1303" s="44">
        <v>5645739.2000000011</v>
      </c>
    </row>
    <row r="1304" spans="1:6" ht="20.149999999999999" customHeight="1" x14ac:dyDescent="0.45">
      <c r="A1304" s="42" t="s">
        <v>72</v>
      </c>
      <c r="B1304" s="43" t="s">
        <v>204</v>
      </c>
      <c r="C1304" s="42" t="s">
        <v>216</v>
      </c>
      <c r="D1304" s="42" t="s">
        <v>219</v>
      </c>
      <c r="E1304" s="42">
        <v>2025</v>
      </c>
      <c r="F1304" s="44">
        <v>70394.080000000002</v>
      </c>
    </row>
    <row r="1305" spans="1:6" ht="20.149999999999999" customHeight="1" x14ac:dyDescent="0.45">
      <c r="A1305" s="42" t="s">
        <v>74</v>
      </c>
      <c r="B1305" s="43" t="s">
        <v>188</v>
      </c>
      <c r="C1305" s="42" t="s">
        <v>215</v>
      </c>
      <c r="D1305" s="42" t="s">
        <v>214</v>
      </c>
      <c r="E1305" s="42">
        <v>2017</v>
      </c>
      <c r="F1305" s="44">
        <v>11880000</v>
      </c>
    </row>
    <row r="1306" spans="1:6" ht="20.149999999999999" customHeight="1" x14ac:dyDescent="0.45">
      <c r="A1306" s="42" t="s">
        <v>74</v>
      </c>
      <c r="B1306" s="43" t="s">
        <v>188</v>
      </c>
      <c r="C1306" s="42" t="s">
        <v>215</v>
      </c>
      <c r="D1306" s="42" t="s">
        <v>214</v>
      </c>
      <c r="E1306" s="42">
        <v>2018</v>
      </c>
      <c r="F1306" s="44">
        <v>23621000</v>
      </c>
    </row>
    <row r="1307" spans="1:6" ht="20.149999999999999" customHeight="1" x14ac:dyDescent="0.45">
      <c r="A1307" s="42" t="s">
        <v>74</v>
      </c>
      <c r="B1307" s="43" t="s">
        <v>188</v>
      </c>
      <c r="C1307" s="42" t="s">
        <v>215</v>
      </c>
      <c r="D1307" s="42" t="s">
        <v>214</v>
      </c>
      <c r="E1307" s="42">
        <v>2019</v>
      </c>
      <c r="F1307" s="44">
        <v>92615000</v>
      </c>
    </row>
    <row r="1308" spans="1:6" ht="20.149999999999999" customHeight="1" x14ac:dyDescent="0.45">
      <c r="A1308" s="42" t="s">
        <v>74</v>
      </c>
      <c r="B1308" s="43" t="s">
        <v>188</v>
      </c>
      <c r="C1308" s="42" t="s">
        <v>215</v>
      </c>
      <c r="D1308" s="42" t="s">
        <v>214</v>
      </c>
      <c r="E1308" s="42">
        <v>2020</v>
      </c>
      <c r="F1308" s="44">
        <v>130500000</v>
      </c>
    </row>
    <row r="1309" spans="1:6" ht="20.149999999999999" customHeight="1" x14ac:dyDescent="0.45">
      <c r="A1309" s="42" t="s">
        <v>74</v>
      </c>
      <c r="B1309" s="43" t="s">
        <v>188</v>
      </c>
      <c r="C1309" s="42" t="s">
        <v>215</v>
      </c>
      <c r="D1309" s="42" t="s">
        <v>214</v>
      </c>
      <c r="E1309" s="42">
        <v>2021</v>
      </c>
      <c r="F1309" s="44">
        <v>136926000</v>
      </c>
    </row>
    <row r="1310" spans="1:6" ht="20.149999999999999" customHeight="1" x14ac:dyDescent="0.45">
      <c r="A1310" s="42" t="s">
        <v>74</v>
      </c>
      <c r="B1310" s="43" t="s">
        <v>188</v>
      </c>
      <c r="C1310" s="42" t="s">
        <v>215</v>
      </c>
      <c r="D1310" s="42" t="s">
        <v>214</v>
      </c>
      <c r="E1310" s="42">
        <v>2022</v>
      </c>
      <c r="F1310" s="44">
        <v>52569969</v>
      </c>
    </row>
    <row r="1311" spans="1:6" ht="20.149999999999999" customHeight="1" x14ac:dyDescent="0.45">
      <c r="A1311" s="42" t="s">
        <v>75</v>
      </c>
      <c r="B1311" s="43" t="s">
        <v>189</v>
      </c>
      <c r="C1311" s="42" t="s">
        <v>215</v>
      </c>
      <c r="D1311" s="42" t="s">
        <v>221</v>
      </c>
      <c r="E1311" s="42">
        <v>2017</v>
      </c>
      <c r="F1311" s="44">
        <v>6777960.7667599991</v>
      </c>
    </row>
    <row r="1312" spans="1:6" ht="20.149999999999999" customHeight="1" x14ac:dyDescent="0.45">
      <c r="A1312" s="42" t="s">
        <v>75</v>
      </c>
      <c r="B1312" s="43" t="s">
        <v>189</v>
      </c>
      <c r="C1312" s="42" t="s">
        <v>215</v>
      </c>
      <c r="D1312" s="42" t="s">
        <v>221</v>
      </c>
      <c r="E1312" s="42">
        <v>2018</v>
      </c>
      <c r="F1312" s="44">
        <v>8773597.9996199999</v>
      </c>
    </row>
    <row r="1313" spans="1:6" ht="20.149999999999999" customHeight="1" x14ac:dyDescent="0.45">
      <c r="A1313" s="42" t="s">
        <v>75</v>
      </c>
      <c r="B1313" s="43" t="s">
        <v>189</v>
      </c>
      <c r="C1313" s="42" t="s">
        <v>215</v>
      </c>
      <c r="D1313" s="42" t="s">
        <v>221</v>
      </c>
      <c r="E1313" s="42">
        <v>2019</v>
      </c>
      <c r="F1313" s="44">
        <v>24395517.2414</v>
      </c>
    </row>
    <row r="1314" spans="1:6" ht="20.149999999999999" customHeight="1" x14ac:dyDescent="0.45">
      <c r="A1314" s="42" t="s">
        <v>75</v>
      </c>
      <c r="B1314" s="43" t="s">
        <v>189</v>
      </c>
      <c r="C1314" s="42" t="s">
        <v>215</v>
      </c>
      <c r="D1314" s="42" t="s">
        <v>221</v>
      </c>
      <c r="E1314" s="42">
        <v>2020</v>
      </c>
      <c r="F1314" s="44">
        <v>153673017.2414</v>
      </c>
    </row>
    <row r="1315" spans="1:6" ht="20.149999999999999" customHeight="1" x14ac:dyDescent="0.45">
      <c r="A1315" s="42" t="s">
        <v>75</v>
      </c>
      <c r="B1315" s="43" t="s">
        <v>189</v>
      </c>
      <c r="C1315" s="42" t="s">
        <v>215</v>
      </c>
      <c r="D1315" s="42" t="s">
        <v>221</v>
      </c>
      <c r="E1315" s="42">
        <v>2021</v>
      </c>
      <c r="F1315" s="44">
        <v>5781767.2413999997</v>
      </c>
    </row>
    <row r="1316" spans="1:6" ht="20.149999999999999" customHeight="1" x14ac:dyDescent="0.45">
      <c r="A1316" s="42" t="s">
        <v>76</v>
      </c>
      <c r="B1316" s="43" t="s">
        <v>92</v>
      </c>
      <c r="C1316" s="42" t="s">
        <v>215</v>
      </c>
      <c r="D1316" s="42" t="s">
        <v>214</v>
      </c>
      <c r="E1316" s="42">
        <v>2017</v>
      </c>
      <c r="F1316" s="44">
        <v>22727821</v>
      </c>
    </row>
    <row r="1317" spans="1:6" ht="20.149999999999999" customHeight="1" x14ac:dyDescent="0.45">
      <c r="A1317" s="42" t="s">
        <v>76</v>
      </c>
      <c r="B1317" s="43" t="s">
        <v>92</v>
      </c>
      <c r="C1317" s="42" t="s">
        <v>215</v>
      </c>
      <c r="D1317" s="42" t="s">
        <v>214</v>
      </c>
      <c r="E1317" s="42">
        <v>2018</v>
      </c>
      <c r="F1317" s="44">
        <v>110483950</v>
      </c>
    </row>
    <row r="1318" spans="1:6" ht="20.149999999999999" customHeight="1" x14ac:dyDescent="0.45">
      <c r="A1318" s="42" t="s">
        <v>76</v>
      </c>
      <c r="B1318" s="43" t="s">
        <v>92</v>
      </c>
      <c r="C1318" s="42" t="s">
        <v>215</v>
      </c>
      <c r="D1318" s="42" t="s">
        <v>214</v>
      </c>
      <c r="E1318" s="42">
        <v>2019</v>
      </c>
      <c r="F1318" s="44">
        <v>10400000</v>
      </c>
    </row>
    <row r="1319" spans="1:6" ht="20.149999999999999" customHeight="1" x14ac:dyDescent="0.45">
      <c r="A1319" s="42" t="s">
        <v>76</v>
      </c>
      <c r="B1319" s="43" t="s">
        <v>92</v>
      </c>
      <c r="C1319" s="42" t="s">
        <v>215</v>
      </c>
      <c r="D1319" s="42" t="s">
        <v>214</v>
      </c>
      <c r="E1319" s="42">
        <v>2020</v>
      </c>
      <c r="F1319" s="44">
        <v>9000000</v>
      </c>
    </row>
    <row r="1320" spans="1:6" ht="20.149999999999999" customHeight="1" x14ac:dyDescent="0.45">
      <c r="A1320" s="42" t="s">
        <v>76</v>
      </c>
      <c r="B1320" s="43" t="s">
        <v>92</v>
      </c>
      <c r="C1320" s="42" t="s">
        <v>215</v>
      </c>
      <c r="D1320" s="42" t="s">
        <v>214</v>
      </c>
      <c r="E1320" s="42">
        <v>2021</v>
      </c>
      <c r="F1320" s="44">
        <v>9000000</v>
      </c>
    </row>
    <row r="1321" spans="1:6" ht="20.149999999999999" customHeight="1" x14ac:dyDescent="0.45">
      <c r="A1321" s="42" t="s">
        <v>77</v>
      </c>
      <c r="B1321" s="43" t="s">
        <v>78</v>
      </c>
      <c r="C1321" s="42" t="s">
        <v>215</v>
      </c>
      <c r="D1321" s="42" t="s">
        <v>214</v>
      </c>
      <c r="E1321" s="42">
        <v>2017</v>
      </c>
      <c r="F1321" s="44">
        <v>8240000</v>
      </c>
    </row>
    <row r="1322" spans="1:6" ht="20.149999999999999" customHeight="1" x14ac:dyDescent="0.45">
      <c r="A1322" s="42" t="s">
        <v>77</v>
      </c>
      <c r="B1322" s="43" t="s">
        <v>78</v>
      </c>
      <c r="C1322" s="42" t="s">
        <v>215</v>
      </c>
      <c r="D1322" s="42" t="s">
        <v>214</v>
      </c>
      <c r="E1322" s="42">
        <v>2018</v>
      </c>
      <c r="F1322" s="44">
        <v>9000000</v>
      </c>
    </row>
    <row r="1323" spans="1:6" ht="20.149999999999999" customHeight="1" x14ac:dyDescent="0.45">
      <c r="A1323" s="42" t="s">
        <v>77</v>
      </c>
      <c r="B1323" s="43" t="s">
        <v>78</v>
      </c>
      <c r="C1323" s="42" t="s">
        <v>215</v>
      </c>
      <c r="D1323" s="42" t="s">
        <v>214</v>
      </c>
      <c r="E1323" s="42">
        <v>2019</v>
      </c>
      <c r="F1323" s="44">
        <v>6800000</v>
      </c>
    </row>
    <row r="1324" spans="1:6" ht="20.149999999999999" customHeight="1" x14ac:dyDescent="0.45">
      <c r="A1324" s="42" t="s">
        <v>77</v>
      </c>
      <c r="B1324" s="43" t="s">
        <v>78</v>
      </c>
      <c r="C1324" s="42" t="s">
        <v>215</v>
      </c>
      <c r="D1324" s="42" t="s">
        <v>214</v>
      </c>
      <c r="E1324" s="42">
        <v>2020</v>
      </c>
      <c r="F1324" s="44">
        <v>6500000</v>
      </c>
    </row>
    <row r="1325" spans="1:6" ht="20.149999999999999" customHeight="1" x14ac:dyDescent="0.45">
      <c r="A1325" s="42" t="s">
        <v>77</v>
      </c>
      <c r="B1325" s="43" t="s">
        <v>78</v>
      </c>
      <c r="C1325" s="42" t="s">
        <v>215</v>
      </c>
      <c r="D1325" s="42" t="s">
        <v>214</v>
      </c>
      <c r="E1325" s="42">
        <v>2021</v>
      </c>
      <c r="F1325" s="44">
        <v>6500000</v>
      </c>
    </row>
    <row r="1326" spans="1:6" ht="20.149999999999999" customHeight="1" x14ac:dyDescent="0.45">
      <c r="A1326" s="42" t="s">
        <v>79</v>
      </c>
      <c r="B1326" s="43" t="s">
        <v>184</v>
      </c>
      <c r="C1326" s="42" t="s">
        <v>215</v>
      </c>
      <c r="D1326" s="42" t="s">
        <v>221</v>
      </c>
      <c r="E1326" s="42">
        <v>2017</v>
      </c>
      <c r="F1326" s="44">
        <v>7570000</v>
      </c>
    </row>
    <row r="1327" spans="1:6" ht="20.149999999999999" customHeight="1" x14ac:dyDescent="0.45">
      <c r="A1327" s="42" t="s">
        <v>79</v>
      </c>
      <c r="B1327" s="43" t="s">
        <v>184</v>
      </c>
      <c r="C1327" s="42" t="s">
        <v>215</v>
      </c>
      <c r="D1327" s="42" t="s">
        <v>221</v>
      </c>
      <c r="E1327" s="42">
        <v>2018</v>
      </c>
      <c r="F1327" s="44">
        <v>8044000</v>
      </c>
    </row>
    <row r="1328" spans="1:6" ht="20.149999999999999" customHeight="1" x14ac:dyDescent="0.45">
      <c r="A1328" s="42" t="s">
        <v>79</v>
      </c>
      <c r="B1328" s="43" t="s">
        <v>184</v>
      </c>
      <c r="C1328" s="42" t="s">
        <v>215</v>
      </c>
      <c r="D1328" s="42" t="s">
        <v>221</v>
      </c>
      <c r="E1328" s="42">
        <v>2019</v>
      </c>
      <c r="F1328" s="44">
        <v>138728000</v>
      </c>
    </row>
    <row r="1329" spans="1:6" ht="20.149999999999999" customHeight="1" x14ac:dyDescent="0.45">
      <c r="A1329" s="42" t="s">
        <v>79</v>
      </c>
      <c r="B1329" s="43" t="s">
        <v>184</v>
      </c>
      <c r="C1329" s="42" t="s">
        <v>215</v>
      </c>
      <c r="D1329" s="42" t="s">
        <v>221</v>
      </c>
      <c r="E1329" s="42">
        <v>2020</v>
      </c>
      <c r="F1329" s="44">
        <v>11329440</v>
      </c>
    </row>
    <row r="1330" spans="1:6" ht="20.149999999999999" customHeight="1" x14ac:dyDescent="0.45">
      <c r="A1330" s="42" t="s">
        <v>79</v>
      </c>
      <c r="B1330" s="43" t="s">
        <v>184</v>
      </c>
      <c r="C1330" s="42" t="s">
        <v>215</v>
      </c>
      <c r="D1330" s="42" t="s">
        <v>221</v>
      </c>
      <c r="E1330" s="42">
        <v>2021</v>
      </c>
      <c r="F1330" s="44">
        <v>95000001</v>
      </c>
    </row>
    <row r="1331" spans="1:6" ht="20.149999999999999" customHeight="1" x14ac:dyDescent="0.45">
      <c r="A1331" s="42" t="s">
        <v>79</v>
      </c>
      <c r="B1331" s="43" t="s">
        <v>184</v>
      </c>
      <c r="C1331" s="42" t="s">
        <v>215</v>
      </c>
      <c r="D1331" s="42" t="s">
        <v>221</v>
      </c>
      <c r="E1331" s="42">
        <v>2022</v>
      </c>
      <c r="F1331" s="44">
        <v>600000</v>
      </c>
    </row>
    <row r="1332" spans="1:6" ht="20.149999999999999" customHeight="1" x14ac:dyDescent="0.45">
      <c r="A1332" s="42" t="s">
        <v>80</v>
      </c>
      <c r="B1332" s="43" t="s">
        <v>188</v>
      </c>
      <c r="C1332" s="42" t="s">
        <v>215</v>
      </c>
      <c r="D1332" s="42" t="s">
        <v>214</v>
      </c>
      <c r="E1332" s="42">
        <v>2017</v>
      </c>
      <c r="F1332" s="44">
        <v>11730000</v>
      </c>
    </row>
    <row r="1333" spans="1:6" ht="20.149999999999999" customHeight="1" x14ac:dyDescent="0.45">
      <c r="A1333" s="42" t="s">
        <v>80</v>
      </c>
      <c r="B1333" s="43" t="s">
        <v>188</v>
      </c>
      <c r="C1333" s="42" t="s">
        <v>215</v>
      </c>
      <c r="D1333" s="42" t="s">
        <v>214</v>
      </c>
      <c r="E1333" s="42">
        <v>2018</v>
      </c>
      <c r="F1333" s="44">
        <v>26045000</v>
      </c>
    </row>
    <row r="1334" spans="1:6" ht="20.149999999999999" customHeight="1" x14ac:dyDescent="0.45">
      <c r="A1334" s="42" t="s">
        <v>80</v>
      </c>
      <c r="B1334" s="43" t="s">
        <v>188</v>
      </c>
      <c r="C1334" s="42" t="s">
        <v>215</v>
      </c>
      <c r="D1334" s="42" t="s">
        <v>214</v>
      </c>
      <c r="E1334" s="42">
        <v>2019</v>
      </c>
      <c r="F1334" s="44">
        <v>120889500</v>
      </c>
    </row>
    <row r="1335" spans="1:6" ht="20.149999999999999" customHeight="1" x14ac:dyDescent="0.45">
      <c r="A1335" s="42" t="s">
        <v>80</v>
      </c>
      <c r="B1335" s="43" t="s">
        <v>188</v>
      </c>
      <c r="C1335" s="42" t="s">
        <v>215</v>
      </c>
      <c r="D1335" s="42" t="s">
        <v>214</v>
      </c>
      <c r="E1335" s="42">
        <v>2020</v>
      </c>
      <c r="F1335" s="44">
        <v>6485000</v>
      </c>
    </row>
    <row r="1336" spans="1:6" ht="20.149999999999999" customHeight="1" x14ac:dyDescent="0.45">
      <c r="A1336" s="42" t="s">
        <v>80</v>
      </c>
      <c r="B1336" s="43" t="s">
        <v>188</v>
      </c>
      <c r="C1336" s="42" t="s">
        <v>215</v>
      </c>
      <c r="D1336" s="42" t="s">
        <v>214</v>
      </c>
      <c r="E1336" s="42">
        <v>2021</v>
      </c>
      <c r="F1336" s="44">
        <v>6085000</v>
      </c>
    </row>
    <row r="1337" spans="1:6" ht="20.149999999999999" customHeight="1" x14ac:dyDescent="0.45">
      <c r="A1337" s="42" t="s">
        <v>80</v>
      </c>
      <c r="B1337" s="43" t="s">
        <v>188</v>
      </c>
      <c r="C1337" s="42" t="s">
        <v>215</v>
      </c>
      <c r="D1337" s="42" t="s">
        <v>214</v>
      </c>
      <c r="E1337" s="42">
        <v>2022</v>
      </c>
      <c r="F1337" s="44">
        <v>1040000</v>
      </c>
    </row>
    <row r="1338" spans="1:6" ht="20.149999999999999" customHeight="1" x14ac:dyDescent="0.45">
      <c r="A1338" s="42" t="s">
        <v>81</v>
      </c>
      <c r="B1338" s="43" t="s">
        <v>190</v>
      </c>
      <c r="C1338" s="42" t="s">
        <v>215</v>
      </c>
      <c r="D1338" s="42" t="s">
        <v>221</v>
      </c>
      <c r="E1338" s="42">
        <v>2017</v>
      </c>
      <c r="F1338" s="44">
        <v>13736188</v>
      </c>
    </row>
    <row r="1339" spans="1:6" ht="20.149999999999999" customHeight="1" x14ac:dyDescent="0.45">
      <c r="A1339" s="42" t="s">
        <v>81</v>
      </c>
      <c r="B1339" s="43" t="s">
        <v>190</v>
      </c>
      <c r="C1339" s="42" t="s">
        <v>215</v>
      </c>
      <c r="D1339" s="42" t="s">
        <v>221</v>
      </c>
      <c r="E1339" s="42">
        <v>2018</v>
      </c>
      <c r="F1339" s="44">
        <v>28381500</v>
      </c>
    </row>
    <row r="1340" spans="1:6" ht="20.149999999999999" customHeight="1" x14ac:dyDescent="0.45">
      <c r="A1340" s="42" t="s">
        <v>81</v>
      </c>
      <c r="B1340" s="43" t="s">
        <v>190</v>
      </c>
      <c r="C1340" s="42" t="s">
        <v>215</v>
      </c>
      <c r="D1340" s="42" t="s">
        <v>221</v>
      </c>
      <c r="E1340" s="42">
        <v>2019</v>
      </c>
      <c r="F1340" s="44">
        <v>85656000</v>
      </c>
    </row>
    <row r="1341" spans="1:6" ht="20.149999999999999" customHeight="1" x14ac:dyDescent="0.45">
      <c r="A1341" s="42" t="s">
        <v>81</v>
      </c>
      <c r="B1341" s="43" t="s">
        <v>190</v>
      </c>
      <c r="C1341" s="42" t="s">
        <v>215</v>
      </c>
      <c r="D1341" s="42" t="s">
        <v>221</v>
      </c>
      <c r="E1341" s="42">
        <v>2020</v>
      </c>
      <c r="F1341" s="44">
        <v>7690000</v>
      </c>
    </row>
    <row r="1342" spans="1:6" ht="20.149999999999999" customHeight="1" x14ac:dyDescent="0.45">
      <c r="A1342" s="42" t="s">
        <v>81</v>
      </c>
      <c r="B1342" s="43" t="s">
        <v>190</v>
      </c>
      <c r="C1342" s="42" t="s">
        <v>215</v>
      </c>
      <c r="D1342" s="42" t="s">
        <v>221</v>
      </c>
      <c r="E1342" s="42">
        <v>2021</v>
      </c>
      <c r="F1342" s="44">
        <v>7530000</v>
      </c>
    </row>
    <row r="1343" spans="1:6" ht="20.149999999999999" customHeight="1" x14ac:dyDescent="0.45">
      <c r="A1343" s="42" t="s">
        <v>81</v>
      </c>
      <c r="B1343" s="43" t="s">
        <v>190</v>
      </c>
      <c r="C1343" s="42" t="s">
        <v>215</v>
      </c>
      <c r="D1343" s="42" t="s">
        <v>221</v>
      </c>
      <c r="E1343" s="42">
        <v>2022</v>
      </c>
      <c r="F1343" s="44">
        <v>39381890.999990001</v>
      </c>
    </row>
    <row r="1344" spans="1:6" ht="20.149999999999999" customHeight="1" x14ac:dyDescent="0.45">
      <c r="A1344" s="42" t="s">
        <v>81</v>
      </c>
      <c r="B1344" s="43" t="s">
        <v>190</v>
      </c>
      <c r="C1344" s="42" t="s">
        <v>215</v>
      </c>
      <c r="D1344" s="42" t="s">
        <v>221</v>
      </c>
      <c r="E1344" s="42">
        <v>2023</v>
      </c>
      <c r="F1344" s="44">
        <v>52169857.000009999</v>
      </c>
    </row>
    <row r="1345" spans="1:6" ht="20.149999999999999" customHeight="1" x14ac:dyDescent="0.45">
      <c r="A1345" s="42" t="s">
        <v>81</v>
      </c>
      <c r="B1345" s="43" t="s">
        <v>190</v>
      </c>
      <c r="C1345" s="42" t="s">
        <v>215</v>
      </c>
      <c r="D1345" s="42" t="s">
        <v>221</v>
      </c>
      <c r="E1345" s="42">
        <v>2024</v>
      </c>
      <c r="F1345" s="44">
        <v>4277500</v>
      </c>
    </row>
    <row r="1346" spans="1:6" ht="20.149999999999999" customHeight="1" x14ac:dyDescent="0.45">
      <c r="A1346" s="42" t="s">
        <v>81</v>
      </c>
      <c r="B1346" s="43" t="s">
        <v>190</v>
      </c>
      <c r="C1346" s="42" t="s">
        <v>215</v>
      </c>
      <c r="D1346" s="42" t="s">
        <v>221</v>
      </c>
      <c r="E1346" s="42">
        <v>2025</v>
      </c>
      <c r="F1346" s="44">
        <v>2097499.9999899999</v>
      </c>
    </row>
    <row r="1347" spans="1:6" ht="20.149999999999999" customHeight="1" x14ac:dyDescent="0.45">
      <c r="A1347" s="42" t="s">
        <v>81</v>
      </c>
      <c r="B1347" s="43" t="s">
        <v>190</v>
      </c>
      <c r="C1347" s="42" t="s">
        <v>216</v>
      </c>
      <c r="D1347" s="42" t="s">
        <v>221</v>
      </c>
      <c r="E1347" s="42">
        <v>2024</v>
      </c>
      <c r="F1347" s="44">
        <v>2840000</v>
      </c>
    </row>
    <row r="1348" spans="1:6" ht="20.149999999999999" customHeight="1" x14ac:dyDescent="0.45">
      <c r="A1348" s="42" t="s">
        <v>81</v>
      </c>
      <c r="B1348" s="43" t="s">
        <v>190</v>
      </c>
      <c r="C1348" s="42" t="s">
        <v>216</v>
      </c>
      <c r="D1348" s="42" t="s">
        <v>221</v>
      </c>
      <c r="E1348" s="42">
        <v>2025</v>
      </c>
      <c r="F1348" s="44">
        <v>6309589.4800000004</v>
      </c>
    </row>
    <row r="1349" spans="1:6" ht="20.149999999999999" customHeight="1" x14ac:dyDescent="0.45">
      <c r="A1349" s="42" t="s">
        <v>81</v>
      </c>
      <c r="B1349" s="43" t="s">
        <v>190</v>
      </c>
      <c r="C1349" s="42" t="s">
        <v>216</v>
      </c>
      <c r="D1349" s="42" t="s">
        <v>221</v>
      </c>
      <c r="E1349" s="42">
        <v>2026</v>
      </c>
      <c r="F1349" s="44">
        <v>4613740.6899999995</v>
      </c>
    </row>
    <row r="1350" spans="1:6" ht="20.149999999999999" customHeight="1" x14ac:dyDescent="0.45">
      <c r="A1350" s="42" t="s">
        <v>81</v>
      </c>
      <c r="B1350" s="43" t="s">
        <v>190</v>
      </c>
      <c r="C1350" s="42" t="s">
        <v>216</v>
      </c>
      <c r="D1350" s="42" t="s">
        <v>221</v>
      </c>
      <c r="E1350" s="42">
        <v>2027</v>
      </c>
      <c r="F1350" s="44">
        <v>3322350.07</v>
      </c>
    </row>
    <row r="1351" spans="1:6" ht="20.149999999999999" customHeight="1" x14ac:dyDescent="0.45">
      <c r="A1351" s="42" t="s">
        <v>82</v>
      </c>
      <c r="B1351" s="43" t="s">
        <v>83</v>
      </c>
      <c r="C1351" s="42" t="s">
        <v>215</v>
      </c>
      <c r="D1351" s="42" t="s">
        <v>219</v>
      </c>
      <c r="E1351" s="42">
        <v>2017</v>
      </c>
      <c r="F1351" s="44">
        <v>10781000</v>
      </c>
    </row>
    <row r="1352" spans="1:6" ht="20.149999999999999" customHeight="1" x14ac:dyDescent="0.45">
      <c r="A1352" s="42" t="s">
        <v>82</v>
      </c>
      <c r="B1352" s="43" t="s">
        <v>83</v>
      </c>
      <c r="C1352" s="42" t="s">
        <v>215</v>
      </c>
      <c r="D1352" s="42" t="s">
        <v>219</v>
      </c>
      <c r="E1352" s="42">
        <v>2018</v>
      </c>
      <c r="F1352" s="44">
        <v>12554000</v>
      </c>
    </row>
    <row r="1353" spans="1:6" ht="20.149999999999999" customHeight="1" x14ac:dyDescent="0.45">
      <c r="A1353" s="42" t="s">
        <v>82</v>
      </c>
      <c r="B1353" s="43" t="s">
        <v>83</v>
      </c>
      <c r="C1353" s="42" t="s">
        <v>215</v>
      </c>
      <c r="D1353" s="42" t="s">
        <v>219</v>
      </c>
      <c r="E1353" s="42">
        <v>2019</v>
      </c>
      <c r="F1353" s="44">
        <v>61165000</v>
      </c>
    </row>
    <row r="1354" spans="1:6" ht="20.149999999999999" customHeight="1" x14ac:dyDescent="0.45">
      <c r="A1354" s="42" t="s">
        <v>82</v>
      </c>
      <c r="B1354" s="43" t="s">
        <v>83</v>
      </c>
      <c r="C1354" s="42" t="s">
        <v>215</v>
      </c>
      <c r="D1354" s="42" t="s">
        <v>219</v>
      </c>
      <c r="E1354" s="42">
        <v>2020</v>
      </c>
      <c r="F1354" s="44">
        <v>9577000</v>
      </c>
    </row>
    <row r="1355" spans="1:6" ht="20.149999999999999" customHeight="1" x14ac:dyDescent="0.45">
      <c r="A1355" s="42" t="s">
        <v>82</v>
      </c>
      <c r="B1355" s="43" t="s">
        <v>83</v>
      </c>
      <c r="C1355" s="42" t="s">
        <v>215</v>
      </c>
      <c r="D1355" s="42" t="s">
        <v>219</v>
      </c>
      <c r="E1355" s="42">
        <v>2021</v>
      </c>
      <c r="F1355" s="44">
        <v>5520000</v>
      </c>
    </row>
    <row r="1356" spans="1:6" ht="20.149999999999999" customHeight="1" x14ac:dyDescent="0.45">
      <c r="A1356" s="42" t="s">
        <v>82</v>
      </c>
      <c r="B1356" s="43" t="s">
        <v>83</v>
      </c>
      <c r="C1356" s="42" t="s">
        <v>215</v>
      </c>
      <c r="D1356" s="42" t="s">
        <v>219</v>
      </c>
      <c r="E1356" s="42">
        <v>2022</v>
      </c>
      <c r="F1356" s="44">
        <v>75537000</v>
      </c>
    </row>
    <row r="1357" spans="1:6" ht="20.149999999999999" customHeight="1" x14ac:dyDescent="0.45">
      <c r="A1357" s="42" t="s">
        <v>82</v>
      </c>
      <c r="B1357" s="43" t="s">
        <v>83</v>
      </c>
      <c r="C1357" s="42" t="s">
        <v>215</v>
      </c>
      <c r="D1357" s="42" t="s">
        <v>219</v>
      </c>
      <c r="E1357" s="42">
        <v>2023</v>
      </c>
      <c r="F1357" s="44">
        <v>6402000</v>
      </c>
    </row>
    <row r="1358" spans="1:6" ht="20.149999999999999" customHeight="1" x14ac:dyDescent="0.45">
      <c r="A1358" s="42" t="s">
        <v>82</v>
      </c>
      <c r="B1358" s="43" t="s">
        <v>83</v>
      </c>
      <c r="C1358" s="42" t="s">
        <v>215</v>
      </c>
      <c r="D1358" s="42" t="s">
        <v>219</v>
      </c>
      <c r="E1358" s="42">
        <v>2024</v>
      </c>
      <c r="F1358" s="44">
        <v>6402000</v>
      </c>
    </row>
    <row r="1359" spans="1:6" ht="20.149999999999999" customHeight="1" x14ac:dyDescent="0.45">
      <c r="A1359" s="42" t="s">
        <v>82</v>
      </c>
      <c r="B1359" s="43" t="s">
        <v>83</v>
      </c>
      <c r="C1359" s="42" t="s">
        <v>215</v>
      </c>
      <c r="D1359" s="42" t="s">
        <v>219</v>
      </c>
      <c r="E1359" s="42">
        <v>2025</v>
      </c>
      <c r="F1359" s="44">
        <v>3140000</v>
      </c>
    </row>
    <row r="1360" spans="1:6" ht="20.149999999999999" customHeight="1" x14ac:dyDescent="0.45">
      <c r="A1360" s="42" t="s">
        <v>82</v>
      </c>
      <c r="B1360" s="43" t="s">
        <v>83</v>
      </c>
      <c r="C1360" s="42" t="s">
        <v>216</v>
      </c>
      <c r="D1360" s="42" t="s">
        <v>219</v>
      </c>
      <c r="E1360" s="42">
        <v>2020</v>
      </c>
      <c r="F1360" s="44">
        <v>6303000</v>
      </c>
    </row>
    <row r="1361" spans="1:6" ht="20.149999999999999" customHeight="1" x14ac:dyDescent="0.45">
      <c r="A1361" s="42" t="s">
        <v>82</v>
      </c>
      <c r="B1361" s="43" t="s">
        <v>83</v>
      </c>
      <c r="C1361" s="42" t="s">
        <v>216</v>
      </c>
      <c r="D1361" s="42" t="s">
        <v>219</v>
      </c>
      <c r="E1361" s="42">
        <v>2021</v>
      </c>
      <c r="F1361" s="44">
        <v>2250000</v>
      </c>
    </row>
    <row r="1362" spans="1:6" ht="20.149999999999999" customHeight="1" x14ac:dyDescent="0.45">
      <c r="A1362" s="42" t="s">
        <v>82</v>
      </c>
      <c r="B1362" s="43" t="s">
        <v>83</v>
      </c>
      <c r="C1362" s="42" t="s">
        <v>216</v>
      </c>
      <c r="D1362" s="42" t="s">
        <v>219</v>
      </c>
      <c r="E1362" s="42">
        <v>2022</v>
      </c>
      <c r="F1362" s="44">
        <v>2250000</v>
      </c>
    </row>
    <row r="1363" spans="1:6" ht="20.149999999999999" customHeight="1" x14ac:dyDescent="0.45">
      <c r="A1363" s="42" t="s">
        <v>82</v>
      </c>
      <c r="B1363" s="43" t="s">
        <v>83</v>
      </c>
      <c r="C1363" s="42" t="s">
        <v>216</v>
      </c>
      <c r="D1363" s="42" t="s">
        <v>219</v>
      </c>
      <c r="E1363" s="42">
        <v>2023</v>
      </c>
      <c r="F1363" s="44">
        <v>730000</v>
      </c>
    </row>
    <row r="1364" spans="1:6" ht="20.149999999999999" customHeight="1" x14ac:dyDescent="0.45">
      <c r="A1364" s="42" t="s">
        <v>85</v>
      </c>
      <c r="B1364" s="43" t="s">
        <v>86</v>
      </c>
      <c r="C1364" s="42" t="s">
        <v>215</v>
      </c>
      <c r="D1364" s="42" t="s">
        <v>219</v>
      </c>
      <c r="E1364" s="42">
        <v>2017</v>
      </c>
      <c r="F1364" s="44">
        <v>3729738.3450000007</v>
      </c>
    </row>
    <row r="1365" spans="1:6" ht="20.149999999999999" customHeight="1" x14ac:dyDescent="0.45">
      <c r="A1365" s="42" t="s">
        <v>85</v>
      </c>
      <c r="B1365" s="43" t="s">
        <v>86</v>
      </c>
      <c r="C1365" s="42" t="s">
        <v>215</v>
      </c>
      <c r="D1365" s="42" t="s">
        <v>219</v>
      </c>
      <c r="E1365" s="42">
        <v>2018</v>
      </c>
      <c r="F1365" s="44">
        <v>11689215.034999998</v>
      </c>
    </row>
    <row r="1366" spans="1:6" ht="20.149999999999999" customHeight="1" x14ac:dyDescent="0.45">
      <c r="A1366" s="42" t="s">
        <v>85</v>
      </c>
      <c r="B1366" s="43" t="s">
        <v>86</v>
      </c>
      <c r="C1366" s="42" t="s">
        <v>215</v>
      </c>
      <c r="D1366" s="42" t="s">
        <v>219</v>
      </c>
      <c r="E1366" s="42">
        <v>2019</v>
      </c>
      <c r="F1366" s="44">
        <v>51261999.999914505</v>
      </c>
    </row>
    <row r="1367" spans="1:6" ht="20.149999999999999" customHeight="1" x14ac:dyDescent="0.45">
      <c r="A1367" s="42" t="s">
        <v>85</v>
      </c>
      <c r="B1367" s="43" t="s">
        <v>86</v>
      </c>
      <c r="C1367" s="42" t="s">
        <v>215</v>
      </c>
      <c r="D1367" s="42" t="s">
        <v>219</v>
      </c>
      <c r="E1367" s="42">
        <v>2020</v>
      </c>
      <c r="F1367" s="44">
        <v>34573120.400940001</v>
      </c>
    </row>
    <row r="1368" spans="1:6" ht="20.149999999999999" customHeight="1" x14ac:dyDescent="0.45">
      <c r="A1368" s="42" t="s">
        <v>85</v>
      </c>
      <c r="B1368" s="43" t="s">
        <v>86</v>
      </c>
      <c r="C1368" s="42" t="s">
        <v>215</v>
      </c>
      <c r="D1368" s="42" t="s">
        <v>219</v>
      </c>
      <c r="E1368" s="42">
        <v>2021</v>
      </c>
      <c r="F1368" s="44">
        <v>33327524.349939998</v>
      </c>
    </row>
    <row r="1369" spans="1:6" ht="20.149999999999999" customHeight="1" x14ac:dyDescent="0.45">
      <c r="A1369" s="42" t="s">
        <v>85</v>
      </c>
      <c r="B1369" s="43" t="s">
        <v>86</v>
      </c>
      <c r="C1369" s="42" t="s">
        <v>215</v>
      </c>
      <c r="D1369" s="42" t="s">
        <v>219</v>
      </c>
      <c r="E1369" s="42">
        <v>2022</v>
      </c>
      <c r="F1369" s="44">
        <v>2547464</v>
      </c>
    </row>
    <row r="1370" spans="1:6" ht="20.149999999999999" customHeight="1" x14ac:dyDescent="0.45">
      <c r="A1370" s="42" t="s">
        <v>85</v>
      </c>
      <c r="B1370" s="43" t="s">
        <v>86</v>
      </c>
      <c r="C1370" s="42" t="s">
        <v>215</v>
      </c>
      <c r="D1370" s="42" t="s">
        <v>219</v>
      </c>
      <c r="E1370" s="42">
        <v>2023</v>
      </c>
      <c r="F1370" s="44">
        <v>4517021.4166000001</v>
      </c>
    </row>
    <row r="1371" spans="1:6" ht="20.149999999999999" customHeight="1" x14ac:dyDescent="0.45">
      <c r="A1371" s="42" t="s">
        <v>85</v>
      </c>
      <c r="B1371" s="43" t="s">
        <v>86</v>
      </c>
      <c r="C1371" s="42" t="s">
        <v>215</v>
      </c>
      <c r="D1371" s="42" t="s">
        <v>219</v>
      </c>
      <c r="E1371" s="42">
        <v>2024</v>
      </c>
      <c r="F1371" s="44">
        <v>45109028.160100006</v>
      </c>
    </row>
    <row r="1372" spans="1:6" ht="20.149999999999999" customHeight="1" x14ac:dyDescent="0.45">
      <c r="A1372" s="42" t="s">
        <v>85</v>
      </c>
      <c r="B1372" s="43" t="s">
        <v>86</v>
      </c>
      <c r="C1372" s="42" t="s">
        <v>216</v>
      </c>
      <c r="D1372" s="42" t="s">
        <v>219</v>
      </c>
      <c r="E1372" s="42">
        <v>2021</v>
      </c>
      <c r="F1372" s="44">
        <v>8635585.0958110001</v>
      </c>
    </row>
    <row r="1373" spans="1:6" ht="20.149999999999999" customHeight="1" x14ac:dyDescent="0.45">
      <c r="A1373" s="42" t="s">
        <v>85</v>
      </c>
      <c r="B1373" s="43" t="s">
        <v>86</v>
      </c>
      <c r="C1373" s="42" t="s">
        <v>216</v>
      </c>
      <c r="D1373" s="42" t="s">
        <v>219</v>
      </c>
      <c r="E1373" s="42">
        <v>2022</v>
      </c>
      <c r="F1373" s="44">
        <v>8206</v>
      </c>
    </row>
    <row r="1374" spans="1:6" ht="20.149999999999999" customHeight="1" x14ac:dyDescent="0.45">
      <c r="A1374" s="42" t="s">
        <v>85</v>
      </c>
      <c r="B1374" s="43" t="s">
        <v>86</v>
      </c>
      <c r="C1374" s="42" t="s">
        <v>216</v>
      </c>
      <c r="D1374" s="42" t="s">
        <v>219</v>
      </c>
      <c r="E1374" s="42">
        <v>2023</v>
      </c>
      <c r="F1374" s="44">
        <v>2975654.1022000001</v>
      </c>
    </row>
    <row r="1375" spans="1:6" ht="20.149999999999999" customHeight="1" x14ac:dyDescent="0.45">
      <c r="A1375" s="42" t="s">
        <v>85</v>
      </c>
      <c r="B1375" s="43" t="s">
        <v>86</v>
      </c>
      <c r="C1375" s="42" t="s">
        <v>216</v>
      </c>
      <c r="D1375" s="42" t="s">
        <v>219</v>
      </c>
      <c r="E1375" s="42">
        <v>2024</v>
      </c>
      <c r="F1375" s="44">
        <v>2997417.4899999998</v>
      </c>
    </row>
    <row r="1376" spans="1:6" ht="20.149999999999999" customHeight="1" x14ac:dyDescent="0.45">
      <c r="A1376" s="42" t="s">
        <v>87</v>
      </c>
      <c r="B1376" s="43" t="s">
        <v>127</v>
      </c>
      <c r="C1376" s="42" t="s">
        <v>215</v>
      </c>
      <c r="D1376" s="42" t="s">
        <v>219</v>
      </c>
      <c r="E1376" s="42">
        <v>2017</v>
      </c>
      <c r="F1376" s="44">
        <v>3569182.9336899994</v>
      </c>
    </row>
    <row r="1377" spans="1:6" ht="20.149999999999999" customHeight="1" x14ac:dyDescent="0.45">
      <c r="A1377" s="42" t="s">
        <v>87</v>
      </c>
      <c r="B1377" s="43" t="s">
        <v>127</v>
      </c>
      <c r="C1377" s="42" t="s">
        <v>215</v>
      </c>
      <c r="D1377" s="42" t="s">
        <v>219</v>
      </c>
      <c r="E1377" s="42">
        <v>2018</v>
      </c>
      <c r="F1377" s="44">
        <v>4387561.9995499998</v>
      </c>
    </row>
    <row r="1378" spans="1:6" ht="20.149999999999999" customHeight="1" x14ac:dyDescent="0.45">
      <c r="A1378" s="42" t="s">
        <v>87</v>
      </c>
      <c r="B1378" s="43" t="s">
        <v>127</v>
      </c>
      <c r="C1378" s="42" t="s">
        <v>215</v>
      </c>
      <c r="D1378" s="42" t="s">
        <v>219</v>
      </c>
      <c r="E1378" s="42">
        <v>2019</v>
      </c>
      <c r="F1378" s="44">
        <v>4193907.9499000004</v>
      </c>
    </row>
    <row r="1379" spans="1:6" ht="20.149999999999999" customHeight="1" x14ac:dyDescent="0.45">
      <c r="A1379" s="42" t="s">
        <v>87</v>
      </c>
      <c r="B1379" s="43" t="s">
        <v>127</v>
      </c>
      <c r="C1379" s="42" t="s">
        <v>215</v>
      </c>
      <c r="D1379" s="42" t="s">
        <v>219</v>
      </c>
      <c r="E1379" s="42">
        <v>2020</v>
      </c>
      <c r="F1379" s="44">
        <v>4190805.5758000007</v>
      </c>
    </row>
    <row r="1380" spans="1:6" ht="20.149999999999999" customHeight="1" x14ac:dyDescent="0.45">
      <c r="A1380" s="42" t="s">
        <v>87</v>
      </c>
      <c r="B1380" s="43" t="s">
        <v>127</v>
      </c>
      <c r="C1380" s="42" t="s">
        <v>215</v>
      </c>
      <c r="D1380" s="42" t="s">
        <v>219</v>
      </c>
      <c r="E1380" s="42">
        <v>2021</v>
      </c>
      <c r="F1380" s="44">
        <v>4025088.3713700003</v>
      </c>
    </row>
    <row r="1381" spans="1:6" ht="20.149999999999999" customHeight="1" x14ac:dyDescent="0.45">
      <c r="A1381" s="42" t="s">
        <v>87</v>
      </c>
      <c r="B1381" s="43" t="s">
        <v>127</v>
      </c>
      <c r="C1381" s="42" t="s">
        <v>215</v>
      </c>
      <c r="D1381" s="42" t="s">
        <v>219</v>
      </c>
      <c r="E1381" s="42">
        <v>2022</v>
      </c>
      <c r="F1381" s="44">
        <v>2991002.8258099994</v>
      </c>
    </row>
    <row r="1382" spans="1:6" ht="20.149999999999999" customHeight="1" x14ac:dyDescent="0.45">
      <c r="A1382" s="42" t="s">
        <v>88</v>
      </c>
      <c r="B1382" s="43" t="s">
        <v>89</v>
      </c>
      <c r="C1382" s="42" t="s">
        <v>215</v>
      </c>
      <c r="D1382" s="42" t="s">
        <v>219</v>
      </c>
      <c r="E1382" s="42">
        <v>2018</v>
      </c>
      <c r="F1382" s="44">
        <v>8037955.8966999995</v>
      </c>
    </row>
    <row r="1383" spans="1:6" ht="20.149999999999999" customHeight="1" x14ac:dyDescent="0.45">
      <c r="A1383" s="42" t="s">
        <v>88</v>
      </c>
      <c r="B1383" s="43" t="s">
        <v>89</v>
      </c>
      <c r="C1383" s="42" t="s">
        <v>215</v>
      </c>
      <c r="D1383" s="42" t="s">
        <v>219</v>
      </c>
      <c r="E1383" s="42">
        <v>2019</v>
      </c>
      <c r="F1383" s="44">
        <v>17707562.253529999</v>
      </c>
    </row>
    <row r="1384" spans="1:6" ht="20.149999999999999" customHeight="1" x14ac:dyDescent="0.45">
      <c r="A1384" s="42" t="s">
        <v>88</v>
      </c>
      <c r="B1384" s="43" t="s">
        <v>89</v>
      </c>
      <c r="C1384" s="42" t="s">
        <v>215</v>
      </c>
      <c r="D1384" s="42" t="s">
        <v>219</v>
      </c>
      <c r="E1384" s="42">
        <v>2020</v>
      </c>
      <c r="F1384" s="44">
        <v>71058295.587229997</v>
      </c>
    </row>
    <row r="1385" spans="1:6" ht="20.149999999999999" customHeight="1" x14ac:dyDescent="0.45">
      <c r="A1385" s="42" t="s">
        <v>88</v>
      </c>
      <c r="B1385" s="43" t="s">
        <v>89</v>
      </c>
      <c r="C1385" s="42" t="s">
        <v>215</v>
      </c>
      <c r="D1385" s="42" t="s">
        <v>219</v>
      </c>
      <c r="E1385" s="42">
        <v>2021</v>
      </c>
      <c r="F1385" s="44">
        <v>11076289.644169999</v>
      </c>
    </row>
    <row r="1386" spans="1:6" ht="20.149999999999999" customHeight="1" x14ac:dyDescent="0.45">
      <c r="A1386" s="42" t="s">
        <v>88</v>
      </c>
      <c r="B1386" s="43" t="s">
        <v>89</v>
      </c>
      <c r="C1386" s="42" t="s">
        <v>215</v>
      </c>
      <c r="D1386" s="42" t="s">
        <v>219</v>
      </c>
      <c r="E1386" s="42">
        <v>2023</v>
      </c>
      <c r="F1386" s="44">
        <v>36704215.609999999</v>
      </c>
    </row>
    <row r="1387" spans="1:6" ht="20.149999999999999" customHeight="1" x14ac:dyDescent="0.45">
      <c r="A1387" s="42" t="s">
        <v>88</v>
      </c>
      <c r="B1387" s="43" t="s">
        <v>89</v>
      </c>
      <c r="C1387" s="42" t="s">
        <v>215</v>
      </c>
      <c r="D1387" s="42" t="s">
        <v>219</v>
      </c>
      <c r="E1387" s="42">
        <v>2024</v>
      </c>
      <c r="F1387" s="44">
        <v>43370476.140000001</v>
      </c>
    </row>
    <row r="1388" spans="1:6" ht="20.149999999999999" customHeight="1" x14ac:dyDescent="0.45">
      <c r="A1388" s="42" t="s">
        <v>88</v>
      </c>
      <c r="B1388" s="43" t="s">
        <v>89</v>
      </c>
      <c r="C1388" s="42" t="s">
        <v>215</v>
      </c>
      <c r="D1388" s="42" t="s">
        <v>219</v>
      </c>
      <c r="E1388" s="42">
        <v>2025</v>
      </c>
      <c r="F1388" s="44">
        <v>1105284.9700000002</v>
      </c>
    </row>
    <row r="1389" spans="1:6" ht="20.149999999999999" customHeight="1" x14ac:dyDescent="0.45">
      <c r="A1389" s="42" t="s">
        <v>88</v>
      </c>
      <c r="B1389" s="43" t="s">
        <v>89</v>
      </c>
      <c r="C1389" s="42" t="s">
        <v>216</v>
      </c>
      <c r="D1389" s="42" t="s">
        <v>219</v>
      </c>
      <c r="E1389" s="42">
        <v>2023</v>
      </c>
      <c r="F1389" s="44">
        <v>697578.98200000008</v>
      </c>
    </row>
    <row r="1390" spans="1:6" ht="20.149999999999999" customHeight="1" x14ac:dyDescent="0.45">
      <c r="A1390" s="42" t="s">
        <v>90</v>
      </c>
      <c r="B1390" s="43" t="s">
        <v>86</v>
      </c>
      <c r="C1390" s="42" t="s">
        <v>215</v>
      </c>
      <c r="D1390" s="42" t="s">
        <v>219</v>
      </c>
      <c r="E1390" s="42">
        <v>2017</v>
      </c>
      <c r="F1390" s="44">
        <v>1875409.3679999998</v>
      </c>
    </row>
    <row r="1391" spans="1:6" ht="20.149999999999999" customHeight="1" x14ac:dyDescent="0.45">
      <c r="A1391" s="42" t="s">
        <v>90</v>
      </c>
      <c r="B1391" s="43" t="s">
        <v>86</v>
      </c>
      <c r="C1391" s="42" t="s">
        <v>215</v>
      </c>
      <c r="D1391" s="42" t="s">
        <v>219</v>
      </c>
      <c r="E1391" s="42">
        <v>2018</v>
      </c>
      <c r="F1391" s="44">
        <v>5626228.1040000012</v>
      </c>
    </row>
    <row r="1392" spans="1:6" ht="20.149999999999999" customHeight="1" x14ac:dyDescent="0.45">
      <c r="A1392" s="42" t="s">
        <v>90</v>
      </c>
      <c r="B1392" s="43" t="s">
        <v>86</v>
      </c>
      <c r="C1392" s="42" t="s">
        <v>215</v>
      </c>
      <c r="D1392" s="42" t="s">
        <v>219</v>
      </c>
      <c r="E1392" s="42">
        <v>2019</v>
      </c>
      <c r="F1392" s="44">
        <v>4660000.0003181202</v>
      </c>
    </row>
    <row r="1393" spans="1:6" ht="20.149999999999999" customHeight="1" x14ac:dyDescent="0.45">
      <c r="A1393" s="42" t="s">
        <v>90</v>
      </c>
      <c r="B1393" s="43" t="s">
        <v>86</v>
      </c>
      <c r="C1393" s="42" t="s">
        <v>215</v>
      </c>
      <c r="D1393" s="42" t="s">
        <v>219</v>
      </c>
      <c r="E1393" s="42">
        <v>2020</v>
      </c>
      <c r="F1393" s="44">
        <v>3138069.6721932404</v>
      </c>
    </row>
    <row r="1394" spans="1:6" ht="20.149999999999999" customHeight="1" x14ac:dyDescent="0.45">
      <c r="A1394" s="42" t="s">
        <v>90</v>
      </c>
      <c r="B1394" s="43" t="s">
        <v>86</v>
      </c>
      <c r="C1394" s="42" t="s">
        <v>215</v>
      </c>
      <c r="D1394" s="42" t="s">
        <v>219</v>
      </c>
      <c r="E1394" s="42">
        <v>2021</v>
      </c>
      <c r="F1394" s="44">
        <v>1420615.8903921302</v>
      </c>
    </row>
    <row r="1395" spans="1:6" ht="20.149999999999999" customHeight="1" x14ac:dyDescent="0.45">
      <c r="A1395" s="42" t="s">
        <v>90</v>
      </c>
      <c r="B1395" s="43" t="s">
        <v>86</v>
      </c>
      <c r="C1395" s="42" t="s">
        <v>215</v>
      </c>
      <c r="D1395" s="42" t="s">
        <v>219</v>
      </c>
      <c r="E1395" s="42">
        <v>2022</v>
      </c>
      <c r="F1395" s="44">
        <v>5321653.9989996031</v>
      </c>
    </row>
    <row r="1396" spans="1:6" ht="20.149999999999999" customHeight="1" x14ac:dyDescent="0.45">
      <c r="A1396" s="42" t="s">
        <v>90</v>
      </c>
      <c r="B1396" s="43" t="s">
        <v>86</v>
      </c>
      <c r="C1396" s="42" t="s">
        <v>215</v>
      </c>
      <c r="D1396" s="42" t="s">
        <v>219</v>
      </c>
      <c r="E1396" s="42">
        <v>2023</v>
      </c>
      <c r="F1396" s="44">
        <v>8736689.9000000004</v>
      </c>
    </row>
    <row r="1397" spans="1:6" ht="20.149999999999999" customHeight="1" x14ac:dyDescent="0.45">
      <c r="A1397" s="42" t="s">
        <v>90</v>
      </c>
      <c r="B1397" s="43" t="s">
        <v>86</v>
      </c>
      <c r="C1397" s="42" t="s">
        <v>215</v>
      </c>
      <c r="D1397" s="42" t="s">
        <v>219</v>
      </c>
      <c r="E1397" s="42">
        <v>2024</v>
      </c>
      <c r="F1397" s="44">
        <v>68354190</v>
      </c>
    </row>
    <row r="1398" spans="1:6" ht="20.149999999999999" customHeight="1" x14ac:dyDescent="0.45">
      <c r="A1398" s="42" t="s">
        <v>91</v>
      </c>
      <c r="B1398" s="43" t="s">
        <v>212</v>
      </c>
      <c r="C1398" s="42" t="s">
        <v>215</v>
      </c>
      <c r="D1398" s="42" t="s">
        <v>220</v>
      </c>
      <c r="E1398" s="42">
        <v>2017</v>
      </c>
      <c r="F1398" s="44">
        <v>1101280</v>
      </c>
    </row>
    <row r="1399" spans="1:6" ht="20.149999999999999" customHeight="1" x14ac:dyDescent="0.45">
      <c r="A1399" s="42" t="s">
        <v>91</v>
      </c>
      <c r="B1399" s="43" t="s">
        <v>212</v>
      </c>
      <c r="C1399" s="42" t="s">
        <v>215</v>
      </c>
      <c r="D1399" s="42" t="s">
        <v>220</v>
      </c>
      <c r="E1399" s="42">
        <v>2018</v>
      </c>
      <c r="F1399" s="44">
        <v>10141200</v>
      </c>
    </row>
    <row r="1400" spans="1:6" ht="20.149999999999999" customHeight="1" x14ac:dyDescent="0.45">
      <c r="A1400" s="42" t="s">
        <v>91</v>
      </c>
      <c r="B1400" s="43" t="s">
        <v>212</v>
      </c>
      <c r="C1400" s="42" t="s">
        <v>215</v>
      </c>
      <c r="D1400" s="42" t="s">
        <v>220</v>
      </c>
      <c r="E1400" s="42">
        <v>2019</v>
      </c>
      <c r="F1400" s="44">
        <v>16663883.039000001</v>
      </c>
    </row>
    <row r="1401" spans="1:6" ht="20.149999999999999" customHeight="1" x14ac:dyDescent="0.45">
      <c r="A1401" s="42" t="s">
        <v>91</v>
      </c>
      <c r="B1401" s="43" t="s">
        <v>212</v>
      </c>
      <c r="C1401" s="42" t="s">
        <v>215</v>
      </c>
      <c r="D1401" s="42" t="s">
        <v>220</v>
      </c>
      <c r="E1401" s="42">
        <v>2020</v>
      </c>
      <c r="F1401" s="44">
        <v>7654000</v>
      </c>
    </row>
    <row r="1402" spans="1:6" ht="20.149999999999999" customHeight="1" x14ac:dyDescent="0.45">
      <c r="A1402" s="42" t="s">
        <v>91</v>
      </c>
      <c r="B1402" s="43" t="s">
        <v>212</v>
      </c>
      <c r="C1402" s="42" t="s">
        <v>215</v>
      </c>
      <c r="D1402" s="42" t="s">
        <v>220</v>
      </c>
      <c r="E1402" s="42">
        <v>2021</v>
      </c>
      <c r="F1402" s="44">
        <v>6844000</v>
      </c>
    </row>
    <row r="1403" spans="1:6" ht="20.149999999999999" customHeight="1" x14ac:dyDescent="0.45">
      <c r="A1403" s="42" t="s">
        <v>91</v>
      </c>
      <c r="B1403" s="43" t="s">
        <v>212</v>
      </c>
      <c r="C1403" s="42" t="s">
        <v>215</v>
      </c>
      <c r="D1403" s="42" t="s">
        <v>220</v>
      </c>
      <c r="E1403" s="42">
        <v>2022</v>
      </c>
      <c r="F1403" s="44">
        <v>5178000</v>
      </c>
    </row>
    <row r="1404" spans="1:6" ht="20.149999999999999" customHeight="1" x14ac:dyDescent="0.45">
      <c r="A1404" s="42" t="s">
        <v>91</v>
      </c>
      <c r="B1404" s="43" t="s">
        <v>212</v>
      </c>
      <c r="C1404" s="42" t="s">
        <v>215</v>
      </c>
      <c r="D1404" s="42" t="s">
        <v>220</v>
      </c>
      <c r="E1404" s="42">
        <v>2023</v>
      </c>
      <c r="F1404" s="44">
        <v>27726773.262600001</v>
      </c>
    </row>
    <row r="1405" spans="1:6" ht="20.149999999999999" customHeight="1" x14ac:dyDescent="0.45">
      <c r="A1405" s="42" t="s">
        <v>91</v>
      </c>
      <c r="B1405" s="43" t="s">
        <v>212</v>
      </c>
      <c r="C1405" s="42" t="s">
        <v>215</v>
      </c>
      <c r="D1405" s="42" t="s">
        <v>220</v>
      </c>
      <c r="E1405" s="42">
        <v>2024</v>
      </c>
      <c r="F1405" s="44">
        <v>91044188.531000003</v>
      </c>
    </row>
    <row r="1406" spans="1:6" ht="20.149999999999999" customHeight="1" x14ac:dyDescent="0.45">
      <c r="A1406" s="42" t="s">
        <v>91</v>
      </c>
      <c r="B1406" s="43" t="s">
        <v>212</v>
      </c>
      <c r="C1406" s="42" t="s">
        <v>215</v>
      </c>
      <c r="D1406" s="42" t="s">
        <v>220</v>
      </c>
      <c r="E1406" s="42">
        <v>2025</v>
      </c>
      <c r="F1406" s="44">
        <v>2607161.9114000001</v>
      </c>
    </row>
    <row r="1407" spans="1:6" ht="20.149999999999999" customHeight="1" x14ac:dyDescent="0.45">
      <c r="A1407" s="42" t="s">
        <v>93</v>
      </c>
      <c r="B1407" s="43" t="s">
        <v>26</v>
      </c>
      <c r="C1407" s="42" t="s">
        <v>215</v>
      </c>
      <c r="D1407" s="42" t="s">
        <v>221</v>
      </c>
      <c r="E1407" s="42">
        <v>2017</v>
      </c>
      <c r="F1407" s="44">
        <v>759015.39749999996</v>
      </c>
    </row>
    <row r="1408" spans="1:6" ht="20.149999999999999" customHeight="1" x14ac:dyDescent="0.45">
      <c r="A1408" s="42" t="s">
        <v>93</v>
      </c>
      <c r="B1408" s="43" t="s">
        <v>26</v>
      </c>
      <c r="C1408" s="42" t="s">
        <v>215</v>
      </c>
      <c r="D1408" s="42" t="s">
        <v>221</v>
      </c>
      <c r="E1408" s="42">
        <v>2018</v>
      </c>
      <c r="F1408" s="44">
        <v>3264802.2409219998</v>
      </c>
    </row>
    <row r="1409" spans="1:6" ht="20.149999999999999" customHeight="1" x14ac:dyDescent="0.45">
      <c r="A1409" s="42" t="s">
        <v>93</v>
      </c>
      <c r="B1409" s="43" t="s">
        <v>26</v>
      </c>
      <c r="C1409" s="42" t="s">
        <v>215</v>
      </c>
      <c r="D1409" s="42" t="s">
        <v>221</v>
      </c>
      <c r="E1409" s="42">
        <v>2019</v>
      </c>
      <c r="F1409" s="44">
        <v>4624268.3907600008</v>
      </c>
    </row>
    <row r="1410" spans="1:6" ht="20.149999999999999" customHeight="1" x14ac:dyDescent="0.45">
      <c r="A1410" s="42" t="s">
        <v>93</v>
      </c>
      <c r="B1410" s="43" t="s">
        <v>26</v>
      </c>
      <c r="C1410" s="42" t="s">
        <v>215</v>
      </c>
      <c r="D1410" s="42" t="s">
        <v>221</v>
      </c>
      <c r="E1410" s="42">
        <v>2020</v>
      </c>
      <c r="F1410" s="44">
        <v>4349969.6026400002</v>
      </c>
    </row>
    <row r="1411" spans="1:6" ht="20.149999999999999" customHeight="1" x14ac:dyDescent="0.45">
      <c r="A1411" s="42" t="s">
        <v>93</v>
      </c>
      <c r="B1411" s="43" t="s">
        <v>26</v>
      </c>
      <c r="C1411" s="42" t="s">
        <v>215</v>
      </c>
      <c r="D1411" s="42" t="s">
        <v>221</v>
      </c>
      <c r="E1411" s="42">
        <v>2021</v>
      </c>
      <c r="F1411" s="44">
        <v>24442811.137729999</v>
      </c>
    </row>
    <row r="1412" spans="1:6" ht="20.149999999999999" customHeight="1" x14ac:dyDescent="0.45">
      <c r="A1412" s="42" t="s">
        <v>93</v>
      </c>
      <c r="B1412" s="43" t="s">
        <v>26</v>
      </c>
      <c r="C1412" s="42" t="s">
        <v>215</v>
      </c>
      <c r="D1412" s="42" t="s">
        <v>221</v>
      </c>
      <c r="E1412" s="42">
        <v>2022</v>
      </c>
      <c r="F1412" s="44">
        <v>1880295.685607</v>
      </c>
    </row>
    <row r="1413" spans="1:6" ht="20.149999999999999" customHeight="1" x14ac:dyDescent="0.45">
      <c r="A1413" s="42" t="s">
        <v>93</v>
      </c>
      <c r="B1413" s="43" t="s">
        <v>26</v>
      </c>
      <c r="C1413" s="42" t="s">
        <v>215</v>
      </c>
      <c r="D1413" s="42" t="s">
        <v>221</v>
      </c>
      <c r="E1413" s="42">
        <v>2023</v>
      </c>
      <c r="F1413" s="44">
        <v>13067115.689999998</v>
      </c>
    </row>
    <row r="1414" spans="1:6" ht="20.149999999999999" customHeight="1" x14ac:dyDescent="0.45">
      <c r="A1414" s="42" t="s">
        <v>93</v>
      </c>
      <c r="B1414" s="43" t="s">
        <v>26</v>
      </c>
      <c r="C1414" s="42" t="s">
        <v>215</v>
      </c>
      <c r="D1414" s="42" t="s">
        <v>221</v>
      </c>
      <c r="E1414" s="42">
        <v>2024</v>
      </c>
      <c r="F1414" s="44">
        <v>43598735.790000007</v>
      </c>
    </row>
    <row r="1415" spans="1:6" ht="20.149999999999999" customHeight="1" x14ac:dyDescent="0.45">
      <c r="A1415" s="42" t="s">
        <v>93</v>
      </c>
      <c r="B1415" s="43" t="s">
        <v>26</v>
      </c>
      <c r="C1415" s="42" t="s">
        <v>215</v>
      </c>
      <c r="D1415" s="42" t="s">
        <v>221</v>
      </c>
      <c r="E1415" s="42">
        <v>2025</v>
      </c>
      <c r="F1415" s="44">
        <v>9954885.8100000005</v>
      </c>
    </row>
    <row r="1416" spans="1:6" ht="20.149999999999999" customHeight="1" x14ac:dyDescent="0.45">
      <c r="A1416" s="42" t="s">
        <v>94</v>
      </c>
      <c r="B1416" s="43" t="s">
        <v>190</v>
      </c>
      <c r="C1416" s="42" t="s">
        <v>215</v>
      </c>
      <c r="D1416" s="42" t="s">
        <v>221</v>
      </c>
      <c r="E1416" s="42">
        <v>2017</v>
      </c>
      <c r="F1416" s="44">
        <v>1083200</v>
      </c>
    </row>
    <row r="1417" spans="1:6" ht="20.149999999999999" customHeight="1" x14ac:dyDescent="0.45">
      <c r="A1417" s="42" t="s">
        <v>94</v>
      </c>
      <c r="B1417" s="43" t="s">
        <v>190</v>
      </c>
      <c r="C1417" s="42" t="s">
        <v>215</v>
      </c>
      <c r="D1417" s="42" t="s">
        <v>221</v>
      </c>
      <c r="E1417" s="42">
        <v>2018</v>
      </c>
      <c r="F1417" s="44">
        <v>7299100</v>
      </c>
    </row>
    <row r="1418" spans="1:6" ht="20.149999999999999" customHeight="1" x14ac:dyDescent="0.45">
      <c r="A1418" s="42" t="s">
        <v>94</v>
      </c>
      <c r="B1418" s="43" t="s">
        <v>190</v>
      </c>
      <c r="C1418" s="42" t="s">
        <v>215</v>
      </c>
      <c r="D1418" s="42" t="s">
        <v>221</v>
      </c>
      <c r="E1418" s="42">
        <v>2019</v>
      </c>
      <c r="F1418" s="44">
        <v>12458520</v>
      </c>
    </row>
    <row r="1419" spans="1:6" ht="20.149999999999999" customHeight="1" x14ac:dyDescent="0.45">
      <c r="A1419" s="42" t="s">
        <v>94</v>
      </c>
      <c r="B1419" s="43" t="s">
        <v>190</v>
      </c>
      <c r="C1419" s="42" t="s">
        <v>215</v>
      </c>
      <c r="D1419" s="42" t="s">
        <v>221</v>
      </c>
      <c r="E1419" s="42">
        <v>2020</v>
      </c>
      <c r="F1419" s="44">
        <v>68706000</v>
      </c>
    </row>
    <row r="1420" spans="1:6" ht="20.149999999999999" customHeight="1" x14ac:dyDescent="0.45">
      <c r="A1420" s="42" t="s">
        <v>94</v>
      </c>
      <c r="B1420" s="43" t="s">
        <v>190</v>
      </c>
      <c r="C1420" s="42" t="s">
        <v>215</v>
      </c>
      <c r="D1420" s="42" t="s">
        <v>221</v>
      </c>
      <c r="E1420" s="42">
        <v>2021</v>
      </c>
      <c r="F1420" s="44">
        <v>5966193.5</v>
      </c>
    </row>
    <row r="1421" spans="1:6" ht="20.149999999999999" customHeight="1" x14ac:dyDescent="0.45">
      <c r="A1421" s="42" t="s">
        <v>94</v>
      </c>
      <c r="B1421" s="43" t="s">
        <v>190</v>
      </c>
      <c r="C1421" s="42" t="s">
        <v>215</v>
      </c>
      <c r="D1421" s="42" t="s">
        <v>221</v>
      </c>
      <c r="E1421" s="42">
        <v>2022</v>
      </c>
      <c r="F1421" s="44">
        <v>4820926.5999999996</v>
      </c>
    </row>
    <row r="1422" spans="1:6" ht="20.149999999999999" customHeight="1" x14ac:dyDescent="0.45">
      <c r="A1422" s="42" t="s">
        <v>95</v>
      </c>
      <c r="B1422" s="43" t="s">
        <v>86</v>
      </c>
      <c r="C1422" s="42" t="s">
        <v>215</v>
      </c>
      <c r="D1422" s="42" t="s">
        <v>219</v>
      </c>
      <c r="E1422" s="42">
        <v>2017</v>
      </c>
      <c r="F1422" s="44">
        <v>3636587.9299999997</v>
      </c>
    </row>
    <row r="1423" spans="1:6" ht="20.149999999999999" customHeight="1" x14ac:dyDescent="0.45">
      <c r="A1423" s="42" t="s">
        <v>95</v>
      </c>
      <c r="B1423" s="43" t="s">
        <v>86</v>
      </c>
      <c r="C1423" s="42" t="s">
        <v>215</v>
      </c>
      <c r="D1423" s="42" t="s">
        <v>219</v>
      </c>
      <c r="E1423" s="42">
        <v>2018</v>
      </c>
      <c r="F1423" s="44">
        <v>10909763.789999999</v>
      </c>
    </row>
    <row r="1424" spans="1:6" ht="20.149999999999999" customHeight="1" x14ac:dyDescent="0.45">
      <c r="A1424" s="42" t="s">
        <v>95</v>
      </c>
      <c r="B1424" s="43" t="s">
        <v>86</v>
      </c>
      <c r="C1424" s="42" t="s">
        <v>215</v>
      </c>
      <c r="D1424" s="42" t="s">
        <v>219</v>
      </c>
      <c r="E1424" s="42">
        <v>2019</v>
      </c>
      <c r="F1424" s="44">
        <v>70007625.000240892</v>
      </c>
    </row>
    <row r="1425" spans="1:6" ht="20.149999999999999" customHeight="1" x14ac:dyDescent="0.45">
      <c r="A1425" s="42" t="s">
        <v>95</v>
      </c>
      <c r="B1425" s="43" t="s">
        <v>86</v>
      </c>
      <c r="C1425" s="42" t="s">
        <v>215</v>
      </c>
      <c r="D1425" s="42" t="s">
        <v>219</v>
      </c>
      <c r="E1425" s="42">
        <v>2020</v>
      </c>
      <c r="F1425" s="44">
        <v>48091999.99841591</v>
      </c>
    </row>
    <row r="1426" spans="1:6" ht="20.149999999999999" customHeight="1" x14ac:dyDescent="0.45">
      <c r="A1426" s="42" t="s">
        <v>95</v>
      </c>
      <c r="B1426" s="43" t="s">
        <v>86</v>
      </c>
      <c r="C1426" s="42" t="s">
        <v>215</v>
      </c>
      <c r="D1426" s="42" t="s">
        <v>219</v>
      </c>
      <c r="E1426" s="42">
        <v>2021</v>
      </c>
      <c r="F1426" s="44">
        <v>3607999.9996308</v>
      </c>
    </row>
    <row r="1427" spans="1:6" ht="20.149999999999999" customHeight="1" x14ac:dyDescent="0.45">
      <c r="A1427" s="42" t="s">
        <v>95</v>
      </c>
      <c r="B1427" s="43" t="s">
        <v>86</v>
      </c>
      <c r="C1427" s="42" t="s">
        <v>215</v>
      </c>
      <c r="D1427" s="42" t="s">
        <v>219</v>
      </c>
      <c r="E1427" s="42">
        <v>2022</v>
      </c>
      <c r="F1427" s="44">
        <v>48084067.00848002</v>
      </c>
    </row>
    <row r="1428" spans="1:6" ht="20.149999999999999" customHeight="1" x14ac:dyDescent="0.45">
      <c r="A1428" s="42" t="s">
        <v>95</v>
      </c>
      <c r="B1428" s="43" t="s">
        <v>86</v>
      </c>
      <c r="C1428" s="42" t="s">
        <v>215</v>
      </c>
      <c r="D1428" s="42" t="s">
        <v>219</v>
      </c>
      <c r="E1428" s="42">
        <v>2023</v>
      </c>
      <c r="F1428" s="44">
        <v>2268551</v>
      </c>
    </row>
    <row r="1429" spans="1:6" ht="20.149999999999999" customHeight="1" x14ac:dyDescent="0.45">
      <c r="A1429" s="42" t="s">
        <v>95</v>
      </c>
      <c r="B1429" s="43" t="s">
        <v>86</v>
      </c>
      <c r="C1429" s="42" t="s">
        <v>215</v>
      </c>
      <c r="D1429" s="42" t="s">
        <v>219</v>
      </c>
      <c r="E1429" s="42">
        <v>2024</v>
      </c>
      <c r="F1429" s="44">
        <v>8478997.99969</v>
      </c>
    </row>
    <row r="1430" spans="1:6" ht="20.149999999999999" customHeight="1" x14ac:dyDescent="0.45">
      <c r="A1430" s="42" t="s">
        <v>95</v>
      </c>
      <c r="B1430" s="43" t="s">
        <v>86</v>
      </c>
      <c r="C1430" s="42" t="s">
        <v>215</v>
      </c>
      <c r="D1430" s="42" t="s">
        <v>219</v>
      </c>
      <c r="E1430" s="42">
        <v>2025</v>
      </c>
      <c r="F1430" s="44">
        <v>36778117.999370009</v>
      </c>
    </row>
    <row r="1431" spans="1:6" ht="20.149999999999999" customHeight="1" x14ac:dyDescent="0.45">
      <c r="A1431" s="42" t="s">
        <v>95</v>
      </c>
      <c r="B1431" s="43" t="s">
        <v>86</v>
      </c>
      <c r="C1431" s="42" t="s">
        <v>216</v>
      </c>
      <c r="D1431" s="42" t="s">
        <v>219</v>
      </c>
      <c r="E1431" s="42">
        <v>2023</v>
      </c>
      <c r="F1431" s="44">
        <v>1433809</v>
      </c>
    </row>
    <row r="1432" spans="1:6" ht="20.149999999999999" customHeight="1" x14ac:dyDescent="0.45">
      <c r="A1432" s="42" t="s">
        <v>95</v>
      </c>
      <c r="B1432" s="43" t="s">
        <v>86</v>
      </c>
      <c r="C1432" s="42" t="s">
        <v>216</v>
      </c>
      <c r="D1432" s="42" t="s">
        <v>219</v>
      </c>
      <c r="E1432" s="42">
        <v>2024</v>
      </c>
      <c r="F1432" s="44">
        <v>1871645</v>
      </c>
    </row>
    <row r="1433" spans="1:6" ht="20.149999999999999" customHeight="1" x14ac:dyDescent="0.45">
      <c r="A1433" s="42" t="s">
        <v>95</v>
      </c>
      <c r="B1433" s="43" t="s">
        <v>86</v>
      </c>
      <c r="C1433" s="42" t="s">
        <v>216</v>
      </c>
      <c r="D1433" s="42" t="s">
        <v>219</v>
      </c>
      <c r="E1433" s="42">
        <v>2025</v>
      </c>
      <c r="F1433" s="44">
        <v>786165</v>
      </c>
    </row>
    <row r="1434" spans="1:6" ht="20.149999999999999" customHeight="1" x14ac:dyDescent="0.45">
      <c r="A1434" s="42" t="s">
        <v>96</v>
      </c>
      <c r="B1434" s="43" t="s">
        <v>26</v>
      </c>
      <c r="C1434" s="42" t="s">
        <v>215</v>
      </c>
      <c r="D1434" s="42" t="s">
        <v>219</v>
      </c>
      <c r="E1434" s="42">
        <v>2017</v>
      </c>
      <c r="F1434" s="44">
        <v>712382.6987999999</v>
      </c>
    </row>
    <row r="1435" spans="1:6" ht="20.149999999999999" customHeight="1" x14ac:dyDescent="0.45">
      <c r="A1435" s="42" t="s">
        <v>96</v>
      </c>
      <c r="B1435" s="43" t="s">
        <v>26</v>
      </c>
      <c r="C1435" s="42" t="s">
        <v>215</v>
      </c>
      <c r="D1435" s="42" t="s">
        <v>219</v>
      </c>
      <c r="E1435" s="42">
        <v>2018</v>
      </c>
      <c r="F1435" s="44">
        <v>6446582.5946820015</v>
      </c>
    </row>
    <row r="1436" spans="1:6" ht="20.149999999999999" customHeight="1" x14ac:dyDescent="0.45">
      <c r="A1436" s="42" t="s">
        <v>96</v>
      </c>
      <c r="B1436" s="43" t="s">
        <v>26</v>
      </c>
      <c r="C1436" s="42" t="s">
        <v>215</v>
      </c>
      <c r="D1436" s="42" t="s">
        <v>219</v>
      </c>
      <c r="E1436" s="42">
        <v>2019</v>
      </c>
      <c r="F1436" s="44">
        <v>2651913.5012600003</v>
      </c>
    </row>
    <row r="1437" spans="1:6" ht="20.149999999999999" customHeight="1" x14ac:dyDescent="0.45">
      <c r="A1437" s="42" t="s">
        <v>96</v>
      </c>
      <c r="B1437" s="43" t="s">
        <v>26</v>
      </c>
      <c r="C1437" s="42" t="s">
        <v>215</v>
      </c>
      <c r="D1437" s="42" t="s">
        <v>219</v>
      </c>
      <c r="E1437" s="42">
        <v>2020</v>
      </c>
      <c r="F1437" s="44">
        <v>3076391.0764600001</v>
      </c>
    </row>
    <row r="1438" spans="1:6" ht="20.149999999999999" customHeight="1" x14ac:dyDescent="0.45">
      <c r="A1438" s="42" t="s">
        <v>96</v>
      </c>
      <c r="B1438" s="43" t="s">
        <v>26</v>
      </c>
      <c r="C1438" s="42" t="s">
        <v>215</v>
      </c>
      <c r="D1438" s="42" t="s">
        <v>219</v>
      </c>
      <c r="E1438" s="42">
        <v>2021</v>
      </c>
      <c r="F1438" s="44">
        <v>2406094.9644599999</v>
      </c>
    </row>
    <row r="1439" spans="1:6" ht="20.149999999999999" customHeight="1" x14ac:dyDescent="0.45">
      <c r="A1439" s="42" t="s">
        <v>96</v>
      </c>
      <c r="B1439" s="43" t="s">
        <v>26</v>
      </c>
      <c r="C1439" s="42" t="s">
        <v>215</v>
      </c>
      <c r="D1439" s="42" t="s">
        <v>219</v>
      </c>
      <c r="E1439" s="42">
        <v>2022</v>
      </c>
      <c r="F1439" s="44">
        <v>33740255.379899994</v>
      </c>
    </row>
    <row r="1440" spans="1:6" ht="20.149999999999999" customHeight="1" x14ac:dyDescent="0.45">
      <c r="A1440" s="42" t="s">
        <v>96</v>
      </c>
      <c r="B1440" s="43" t="s">
        <v>26</v>
      </c>
      <c r="C1440" s="42" t="s">
        <v>215</v>
      </c>
      <c r="D1440" s="42" t="s">
        <v>219</v>
      </c>
      <c r="E1440" s="42">
        <v>2023</v>
      </c>
      <c r="F1440" s="44">
        <v>52815845.291850001</v>
      </c>
    </row>
    <row r="1441" spans="1:6" ht="20.149999999999999" customHeight="1" x14ac:dyDescent="0.45">
      <c r="A1441" s="42" t="s">
        <v>96</v>
      </c>
      <c r="B1441" s="43" t="s">
        <v>26</v>
      </c>
      <c r="C1441" s="42" t="s">
        <v>215</v>
      </c>
      <c r="D1441" s="42" t="s">
        <v>219</v>
      </c>
      <c r="E1441" s="42">
        <v>2024</v>
      </c>
      <c r="F1441" s="44">
        <v>887523.33333000005</v>
      </c>
    </row>
    <row r="1442" spans="1:6" ht="20.149999999999999" customHeight="1" x14ac:dyDescent="0.45">
      <c r="A1442" s="42" t="s">
        <v>97</v>
      </c>
      <c r="B1442" s="43" t="s">
        <v>86</v>
      </c>
      <c r="C1442" s="42" t="s">
        <v>215</v>
      </c>
      <c r="D1442" s="42" t="s">
        <v>219</v>
      </c>
      <c r="E1442" s="42">
        <v>2017</v>
      </c>
      <c r="F1442" s="44">
        <v>2384546.58</v>
      </c>
    </row>
    <row r="1443" spans="1:6" ht="20.149999999999999" customHeight="1" x14ac:dyDescent="0.45">
      <c r="A1443" s="42" t="s">
        <v>97</v>
      </c>
      <c r="B1443" s="43" t="s">
        <v>86</v>
      </c>
      <c r="C1443" s="42" t="s">
        <v>215</v>
      </c>
      <c r="D1443" s="42" t="s">
        <v>219</v>
      </c>
      <c r="E1443" s="42">
        <v>2018</v>
      </c>
      <c r="F1443" s="44">
        <v>37093368.663999997</v>
      </c>
    </row>
    <row r="1444" spans="1:6" ht="20.149999999999999" customHeight="1" x14ac:dyDescent="0.45">
      <c r="A1444" s="42" t="s">
        <v>97</v>
      </c>
      <c r="B1444" s="43" t="s">
        <v>86</v>
      </c>
      <c r="C1444" s="42" t="s">
        <v>215</v>
      </c>
      <c r="D1444" s="42" t="s">
        <v>219</v>
      </c>
      <c r="E1444" s="42">
        <v>2019</v>
      </c>
      <c r="F1444" s="44">
        <v>117860053.13680001</v>
      </c>
    </row>
    <row r="1445" spans="1:6" ht="20.149999999999999" customHeight="1" x14ac:dyDescent="0.45">
      <c r="A1445" s="42" t="s">
        <v>97</v>
      </c>
      <c r="B1445" s="43" t="s">
        <v>86</v>
      </c>
      <c r="C1445" s="42" t="s">
        <v>215</v>
      </c>
      <c r="D1445" s="42" t="s">
        <v>219</v>
      </c>
      <c r="E1445" s="42">
        <v>2020</v>
      </c>
      <c r="F1445" s="44">
        <v>7806500</v>
      </c>
    </row>
    <row r="1446" spans="1:6" ht="20.149999999999999" customHeight="1" x14ac:dyDescent="0.45">
      <c r="A1446" s="42" t="s">
        <v>97</v>
      </c>
      <c r="B1446" s="43" t="s">
        <v>86</v>
      </c>
      <c r="C1446" s="42" t="s">
        <v>215</v>
      </c>
      <c r="D1446" s="42" t="s">
        <v>219</v>
      </c>
      <c r="E1446" s="42">
        <v>2021</v>
      </c>
      <c r="F1446" s="44">
        <v>5009500</v>
      </c>
    </row>
    <row r="1447" spans="1:6" ht="20.149999999999999" customHeight="1" x14ac:dyDescent="0.45">
      <c r="A1447" s="42" t="s">
        <v>97</v>
      </c>
      <c r="B1447" s="43" t="s">
        <v>86</v>
      </c>
      <c r="C1447" s="42" t="s">
        <v>215</v>
      </c>
      <c r="D1447" s="42" t="s">
        <v>219</v>
      </c>
      <c r="E1447" s="42">
        <v>2022</v>
      </c>
      <c r="F1447" s="44">
        <v>4101875</v>
      </c>
    </row>
    <row r="1448" spans="1:6" ht="20.149999999999999" customHeight="1" x14ac:dyDescent="0.45">
      <c r="A1448" s="42" t="s">
        <v>97</v>
      </c>
      <c r="B1448" s="43" t="s">
        <v>86</v>
      </c>
      <c r="C1448" s="42" t="s">
        <v>215</v>
      </c>
      <c r="D1448" s="42" t="s">
        <v>219</v>
      </c>
      <c r="E1448" s="42">
        <v>2023</v>
      </c>
      <c r="F1448" s="44">
        <v>10637672.271718999</v>
      </c>
    </row>
    <row r="1449" spans="1:6" ht="20.149999999999999" customHeight="1" x14ac:dyDescent="0.45">
      <c r="A1449" s="42" t="s">
        <v>97</v>
      </c>
      <c r="B1449" s="43" t="s">
        <v>86</v>
      </c>
      <c r="C1449" s="42" t="s">
        <v>215</v>
      </c>
      <c r="D1449" s="42" t="s">
        <v>219</v>
      </c>
      <c r="E1449" s="42">
        <v>2024</v>
      </c>
      <c r="F1449" s="44">
        <v>43855883.653113991</v>
      </c>
    </row>
    <row r="1450" spans="1:6" ht="20.149999999999999" customHeight="1" x14ac:dyDescent="0.45">
      <c r="A1450" s="42" t="s">
        <v>100</v>
      </c>
      <c r="B1450" s="43" t="s">
        <v>185</v>
      </c>
      <c r="C1450" s="42" t="s">
        <v>213</v>
      </c>
      <c r="D1450" s="42" t="s">
        <v>223</v>
      </c>
      <c r="E1450" s="42">
        <v>2018</v>
      </c>
      <c r="F1450" s="44">
        <v>1786969.98</v>
      </c>
    </row>
    <row r="1451" spans="1:6" ht="20.149999999999999" customHeight="1" x14ac:dyDescent="0.45">
      <c r="A1451" s="42" t="s">
        <v>100</v>
      </c>
      <c r="B1451" s="43" t="s">
        <v>185</v>
      </c>
      <c r="C1451" s="42" t="s">
        <v>213</v>
      </c>
      <c r="D1451" s="42" t="s">
        <v>223</v>
      </c>
      <c r="E1451" s="42">
        <v>2019</v>
      </c>
      <c r="F1451" s="44">
        <v>1263216</v>
      </c>
    </row>
    <row r="1452" spans="1:6" ht="20.149999999999999" customHeight="1" x14ac:dyDescent="0.45">
      <c r="A1452" s="42" t="s">
        <v>100</v>
      </c>
      <c r="B1452" s="43" t="s">
        <v>185</v>
      </c>
      <c r="C1452" s="42" t="s">
        <v>213</v>
      </c>
      <c r="D1452" s="42" t="s">
        <v>223</v>
      </c>
      <c r="E1452" s="42">
        <v>2020</v>
      </c>
      <c r="F1452" s="44">
        <v>1648389.0000000002</v>
      </c>
    </row>
    <row r="1453" spans="1:6" ht="20.149999999999999" customHeight="1" x14ac:dyDescent="0.45">
      <c r="A1453" s="42" t="s">
        <v>100</v>
      </c>
      <c r="B1453" s="43" t="s">
        <v>185</v>
      </c>
      <c r="C1453" s="42" t="s">
        <v>213</v>
      </c>
      <c r="D1453" s="42" t="s">
        <v>223</v>
      </c>
      <c r="E1453" s="42">
        <v>2021</v>
      </c>
      <c r="F1453" s="44">
        <v>377528.58726499998</v>
      </c>
    </row>
    <row r="1454" spans="1:6" ht="20.149999999999999" customHeight="1" x14ac:dyDescent="0.45">
      <c r="A1454" s="42" t="s">
        <v>100</v>
      </c>
      <c r="B1454" s="43" t="s">
        <v>185</v>
      </c>
      <c r="C1454" s="42" t="s">
        <v>213</v>
      </c>
      <c r="D1454" s="42" t="s">
        <v>223</v>
      </c>
      <c r="E1454" s="42">
        <v>2022</v>
      </c>
      <c r="F1454" s="44">
        <v>477101.90904900001</v>
      </c>
    </row>
    <row r="1455" spans="1:6" ht="20.149999999999999" customHeight="1" x14ac:dyDescent="0.45">
      <c r="A1455" s="42" t="s">
        <v>100</v>
      </c>
      <c r="B1455" s="43" t="s">
        <v>185</v>
      </c>
      <c r="C1455" s="42" t="s">
        <v>213</v>
      </c>
      <c r="D1455" s="42" t="s">
        <v>223</v>
      </c>
      <c r="E1455" s="42">
        <v>2023</v>
      </c>
      <c r="F1455" s="44">
        <v>655822.59209199995</v>
      </c>
    </row>
    <row r="1456" spans="1:6" ht="20.149999999999999" customHeight="1" x14ac:dyDescent="0.45">
      <c r="A1456" s="42" t="s">
        <v>100</v>
      </c>
      <c r="B1456" s="43" t="s">
        <v>185</v>
      </c>
      <c r="C1456" s="42" t="s">
        <v>213</v>
      </c>
      <c r="D1456" s="42" t="s">
        <v>223</v>
      </c>
      <c r="E1456" s="42">
        <v>2024</v>
      </c>
      <c r="F1456" s="44">
        <v>107935.9372633</v>
      </c>
    </row>
    <row r="1457" spans="1:6" ht="20.149999999999999" customHeight="1" x14ac:dyDescent="0.45">
      <c r="A1457" s="42" t="s">
        <v>100</v>
      </c>
      <c r="B1457" s="43" t="s">
        <v>185</v>
      </c>
      <c r="C1457" s="42" t="s">
        <v>213</v>
      </c>
      <c r="D1457" s="42" t="s">
        <v>223</v>
      </c>
      <c r="E1457" s="42">
        <v>2025</v>
      </c>
      <c r="F1457" s="44">
        <v>376338.60252909991</v>
      </c>
    </row>
    <row r="1458" spans="1:6" ht="20.149999999999999" customHeight="1" x14ac:dyDescent="0.45">
      <c r="A1458" s="42" t="s">
        <v>100</v>
      </c>
      <c r="B1458" s="43" t="s">
        <v>185</v>
      </c>
      <c r="C1458" s="42" t="s">
        <v>213</v>
      </c>
      <c r="D1458" s="42" t="s">
        <v>223</v>
      </c>
      <c r="E1458" s="42">
        <v>2026</v>
      </c>
      <c r="F1458" s="44">
        <v>773599.70895780018</v>
      </c>
    </row>
    <row r="1459" spans="1:6" ht="20.149999999999999" customHeight="1" x14ac:dyDescent="0.45">
      <c r="A1459" s="42" t="s">
        <v>100</v>
      </c>
      <c r="B1459" s="43" t="s">
        <v>185</v>
      </c>
      <c r="C1459" s="42" t="s">
        <v>213</v>
      </c>
      <c r="D1459" s="42" t="s">
        <v>223</v>
      </c>
      <c r="E1459" s="42">
        <v>2027</v>
      </c>
      <c r="F1459" s="44">
        <v>409798.83258310013</v>
      </c>
    </row>
    <row r="1460" spans="1:6" ht="20.149999999999999" customHeight="1" x14ac:dyDescent="0.45">
      <c r="A1460" s="42" t="s">
        <v>100</v>
      </c>
      <c r="B1460" s="43" t="s">
        <v>185</v>
      </c>
      <c r="C1460" s="42" t="s">
        <v>213</v>
      </c>
      <c r="D1460" s="42" t="s">
        <v>223</v>
      </c>
      <c r="E1460" s="42">
        <v>2028</v>
      </c>
      <c r="F1460" s="44">
        <v>411326.5620390001</v>
      </c>
    </row>
    <row r="1461" spans="1:6" ht="20.149999999999999" customHeight="1" x14ac:dyDescent="0.45">
      <c r="A1461" s="42" t="s">
        <v>100</v>
      </c>
      <c r="B1461" s="43" t="s">
        <v>185</v>
      </c>
      <c r="C1461" s="42" t="s">
        <v>213</v>
      </c>
      <c r="D1461" s="42" t="s">
        <v>223</v>
      </c>
      <c r="E1461" s="42">
        <v>2029</v>
      </c>
      <c r="F1461" s="44">
        <v>416609.78830010002</v>
      </c>
    </row>
    <row r="1462" spans="1:6" ht="20.149999999999999" customHeight="1" x14ac:dyDescent="0.45">
      <c r="A1462" s="42" t="s">
        <v>100</v>
      </c>
      <c r="B1462" s="43" t="s">
        <v>185</v>
      </c>
      <c r="C1462" s="42" t="s">
        <v>213</v>
      </c>
      <c r="D1462" s="42" t="s">
        <v>223</v>
      </c>
      <c r="E1462" s="42">
        <v>2030</v>
      </c>
      <c r="F1462" s="44">
        <v>414900.44501099997</v>
      </c>
    </row>
    <row r="1463" spans="1:6" ht="20.149999999999999" customHeight="1" x14ac:dyDescent="0.45">
      <c r="A1463" s="42" t="s">
        <v>100</v>
      </c>
      <c r="B1463" s="43" t="s">
        <v>185</v>
      </c>
      <c r="C1463" s="42" t="s">
        <v>213</v>
      </c>
      <c r="D1463" s="42" t="s">
        <v>223</v>
      </c>
      <c r="E1463" s="42">
        <v>2031</v>
      </c>
      <c r="F1463" s="44">
        <v>360039.00056109997</v>
      </c>
    </row>
    <row r="1464" spans="1:6" ht="20.149999999999999" customHeight="1" x14ac:dyDescent="0.45">
      <c r="A1464" s="42" t="s">
        <v>100</v>
      </c>
      <c r="B1464" s="43" t="s">
        <v>185</v>
      </c>
      <c r="C1464" s="42" t="s">
        <v>213</v>
      </c>
      <c r="D1464" s="42" t="s">
        <v>223</v>
      </c>
      <c r="E1464" s="42">
        <v>2032</v>
      </c>
      <c r="F1464" s="44">
        <v>336652.09205800004</v>
      </c>
    </row>
    <row r="1465" spans="1:6" ht="20.149999999999999" customHeight="1" x14ac:dyDescent="0.45">
      <c r="A1465" s="42" t="s">
        <v>100</v>
      </c>
      <c r="B1465" s="43" t="s">
        <v>185</v>
      </c>
      <c r="C1465" s="42" t="s">
        <v>213</v>
      </c>
      <c r="D1465" s="42" t="s">
        <v>223</v>
      </c>
      <c r="E1465" s="42">
        <v>2033</v>
      </c>
      <c r="F1465" s="44">
        <v>313603.01577910007</v>
      </c>
    </row>
    <row r="1466" spans="1:6" ht="20.149999999999999" customHeight="1" x14ac:dyDescent="0.45">
      <c r="A1466" s="42" t="s">
        <v>100</v>
      </c>
      <c r="B1466" s="43" t="s">
        <v>185</v>
      </c>
      <c r="C1466" s="42" t="s">
        <v>213</v>
      </c>
      <c r="D1466" s="42" t="s">
        <v>223</v>
      </c>
      <c r="E1466" s="42">
        <v>2034</v>
      </c>
      <c r="F1466" s="44">
        <v>295078.31432999996</v>
      </c>
    </row>
    <row r="1467" spans="1:6" ht="20.149999999999999" customHeight="1" x14ac:dyDescent="0.45">
      <c r="A1467" s="42" t="s">
        <v>100</v>
      </c>
      <c r="B1467" s="43" t="s">
        <v>185</v>
      </c>
      <c r="C1467" s="42" t="s">
        <v>213</v>
      </c>
      <c r="D1467" s="42" t="s">
        <v>223</v>
      </c>
      <c r="E1467" s="42">
        <v>2035</v>
      </c>
      <c r="F1467" s="44">
        <v>42860.325659099995</v>
      </c>
    </row>
    <row r="1468" spans="1:6" ht="20.149999999999999" customHeight="1" x14ac:dyDescent="0.45">
      <c r="A1468" s="42" t="s">
        <v>100</v>
      </c>
      <c r="B1468" s="43" t="s">
        <v>185</v>
      </c>
      <c r="C1468" s="42" t="s">
        <v>215</v>
      </c>
      <c r="D1468" s="42" t="s">
        <v>223</v>
      </c>
      <c r="E1468" s="42">
        <v>2018</v>
      </c>
      <c r="F1468" s="44">
        <v>214393.33333199998</v>
      </c>
    </row>
    <row r="1469" spans="1:6" ht="20.149999999999999" customHeight="1" x14ac:dyDescent="0.45">
      <c r="A1469" s="42" t="s">
        <v>100</v>
      </c>
      <c r="B1469" s="43" t="s">
        <v>185</v>
      </c>
      <c r="C1469" s="42" t="s">
        <v>215</v>
      </c>
      <c r="D1469" s="42" t="s">
        <v>223</v>
      </c>
      <c r="E1469" s="42">
        <v>2019</v>
      </c>
      <c r="F1469" s="44">
        <v>8400233.3332219999</v>
      </c>
    </row>
    <row r="1470" spans="1:6" ht="20.149999999999999" customHeight="1" x14ac:dyDescent="0.45">
      <c r="A1470" s="42" t="s">
        <v>100</v>
      </c>
      <c r="B1470" s="43" t="s">
        <v>185</v>
      </c>
      <c r="C1470" s="42" t="s">
        <v>215</v>
      </c>
      <c r="D1470" s="42" t="s">
        <v>223</v>
      </c>
      <c r="E1470" s="42">
        <v>2020</v>
      </c>
      <c r="F1470" s="44">
        <v>156633.333334</v>
      </c>
    </row>
    <row r="1471" spans="1:6" ht="20.149999999999999" customHeight="1" x14ac:dyDescent="0.45">
      <c r="A1471" s="42" t="s">
        <v>100</v>
      </c>
      <c r="B1471" s="43" t="s">
        <v>185</v>
      </c>
      <c r="C1471" s="42" t="s">
        <v>217</v>
      </c>
      <c r="D1471" s="42" t="s">
        <v>223</v>
      </c>
      <c r="E1471" s="42">
        <v>2018</v>
      </c>
      <c r="F1471" s="44">
        <v>108709</v>
      </c>
    </row>
    <row r="1472" spans="1:6" ht="20.149999999999999" customHeight="1" x14ac:dyDescent="0.45">
      <c r="A1472" s="42" t="s">
        <v>100</v>
      </c>
      <c r="B1472" s="43" t="s">
        <v>185</v>
      </c>
      <c r="C1472" s="42" t="s">
        <v>217</v>
      </c>
      <c r="D1472" s="42" t="s">
        <v>223</v>
      </c>
      <c r="E1472" s="42">
        <v>2019</v>
      </c>
      <c r="F1472" s="44">
        <v>11518434.449999999</v>
      </c>
    </row>
    <row r="1473" spans="1:6" ht="20.149999999999999" customHeight="1" x14ac:dyDescent="0.45">
      <c r="A1473" s="42" t="s">
        <v>100</v>
      </c>
      <c r="B1473" s="43" t="s">
        <v>185</v>
      </c>
      <c r="C1473" s="42" t="s">
        <v>217</v>
      </c>
      <c r="D1473" s="42" t="s">
        <v>223</v>
      </c>
      <c r="E1473" s="42">
        <v>2020</v>
      </c>
      <c r="F1473" s="44">
        <v>14458620.67</v>
      </c>
    </row>
    <row r="1474" spans="1:6" ht="20.149999999999999" customHeight="1" x14ac:dyDescent="0.45">
      <c r="A1474" s="42" t="s">
        <v>100</v>
      </c>
      <c r="B1474" s="43" t="s">
        <v>185</v>
      </c>
      <c r="C1474" s="42" t="s">
        <v>217</v>
      </c>
      <c r="D1474" s="42" t="s">
        <v>223</v>
      </c>
      <c r="E1474" s="42">
        <v>2021</v>
      </c>
      <c r="F1474" s="44">
        <v>591501.72739000001</v>
      </c>
    </row>
    <row r="1475" spans="1:6" ht="20.149999999999999" customHeight="1" x14ac:dyDescent="0.45">
      <c r="A1475" s="42" t="s">
        <v>100</v>
      </c>
      <c r="B1475" s="43" t="s">
        <v>185</v>
      </c>
      <c r="C1475" s="42" t="s">
        <v>217</v>
      </c>
      <c r="D1475" s="42" t="s">
        <v>223</v>
      </c>
      <c r="E1475" s="42">
        <v>2022</v>
      </c>
      <c r="F1475" s="44">
        <v>11312617.438096</v>
      </c>
    </row>
    <row r="1476" spans="1:6" ht="20.149999999999999" customHeight="1" x14ac:dyDescent="0.45">
      <c r="A1476" s="42" t="s">
        <v>100</v>
      </c>
      <c r="B1476" s="43" t="s">
        <v>185</v>
      </c>
      <c r="C1476" s="42" t="s">
        <v>217</v>
      </c>
      <c r="D1476" s="42" t="s">
        <v>223</v>
      </c>
      <c r="E1476" s="42">
        <v>2023</v>
      </c>
      <c r="F1476" s="44">
        <v>13587182.508095</v>
      </c>
    </row>
    <row r="1477" spans="1:6" ht="20.149999999999999" customHeight="1" x14ac:dyDescent="0.45">
      <c r="A1477" s="42" t="s">
        <v>100</v>
      </c>
      <c r="B1477" s="43" t="s">
        <v>185</v>
      </c>
      <c r="C1477" s="42" t="s">
        <v>217</v>
      </c>
      <c r="D1477" s="42" t="s">
        <v>223</v>
      </c>
      <c r="E1477" s="42">
        <v>2024</v>
      </c>
      <c r="F1477" s="44">
        <v>51673.43376</v>
      </c>
    </row>
    <row r="1478" spans="1:6" ht="20.149999999999999" customHeight="1" x14ac:dyDescent="0.45">
      <c r="A1478" s="42" t="s">
        <v>100</v>
      </c>
      <c r="B1478" s="43" t="s">
        <v>185</v>
      </c>
      <c r="C1478" s="42" t="s">
        <v>217</v>
      </c>
      <c r="D1478" s="42" t="s">
        <v>223</v>
      </c>
      <c r="E1478" s="42">
        <v>2025</v>
      </c>
      <c r="F1478" s="44">
        <v>208805.53679649998</v>
      </c>
    </row>
    <row r="1479" spans="1:6" ht="20.149999999999999" customHeight="1" x14ac:dyDescent="0.45">
      <c r="A1479" s="42" t="s">
        <v>100</v>
      </c>
      <c r="B1479" s="43" t="s">
        <v>185</v>
      </c>
      <c r="C1479" s="42" t="s">
        <v>217</v>
      </c>
      <c r="D1479" s="42" t="s">
        <v>223</v>
      </c>
      <c r="E1479" s="42">
        <v>2026</v>
      </c>
      <c r="F1479" s="44">
        <v>7936616.0270440988</v>
      </c>
    </row>
    <row r="1480" spans="1:6" ht="20.149999999999999" customHeight="1" x14ac:dyDescent="0.45">
      <c r="A1480" s="42" t="s">
        <v>100</v>
      </c>
      <c r="B1480" s="43" t="s">
        <v>185</v>
      </c>
      <c r="C1480" s="42" t="s">
        <v>217</v>
      </c>
      <c r="D1480" s="42" t="s">
        <v>223</v>
      </c>
      <c r="E1480" s="42">
        <v>2027</v>
      </c>
      <c r="F1480" s="44">
        <v>455206.00557360012</v>
      </c>
    </row>
    <row r="1481" spans="1:6" ht="20.149999999999999" customHeight="1" x14ac:dyDescent="0.45">
      <c r="A1481" s="42" t="s">
        <v>100</v>
      </c>
      <c r="B1481" s="43" t="s">
        <v>185</v>
      </c>
      <c r="C1481" s="42" t="s">
        <v>217</v>
      </c>
      <c r="D1481" s="42" t="s">
        <v>223</v>
      </c>
      <c r="E1481" s="42">
        <v>2028</v>
      </c>
      <c r="F1481" s="44">
        <v>796182.76849779999</v>
      </c>
    </row>
    <row r="1482" spans="1:6" ht="20.149999999999999" customHeight="1" x14ac:dyDescent="0.45">
      <c r="A1482" s="42" t="s">
        <v>100</v>
      </c>
      <c r="B1482" s="43" t="s">
        <v>185</v>
      </c>
      <c r="C1482" s="42" t="s">
        <v>217</v>
      </c>
      <c r="D1482" s="42" t="s">
        <v>223</v>
      </c>
      <c r="E1482" s="42">
        <v>2029</v>
      </c>
      <c r="F1482" s="44">
        <v>761512.50006869994</v>
      </c>
    </row>
    <row r="1483" spans="1:6" ht="20.149999999999999" customHeight="1" x14ac:dyDescent="0.45">
      <c r="A1483" s="42" t="s">
        <v>100</v>
      </c>
      <c r="B1483" s="43" t="s">
        <v>185</v>
      </c>
      <c r="C1483" s="42" t="s">
        <v>217</v>
      </c>
      <c r="D1483" s="42" t="s">
        <v>223</v>
      </c>
      <c r="E1483" s="42">
        <v>2030</v>
      </c>
      <c r="F1483" s="44">
        <v>140704.74792670002</v>
      </c>
    </row>
    <row r="1484" spans="1:6" ht="20.149999999999999" customHeight="1" x14ac:dyDescent="0.45">
      <c r="A1484" s="42" t="s">
        <v>100</v>
      </c>
      <c r="B1484" s="43" t="s">
        <v>185</v>
      </c>
      <c r="C1484" s="42" t="s">
        <v>217</v>
      </c>
      <c r="D1484" s="42" t="s">
        <v>223</v>
      </c>
      <c r="E1484" s="42">
        <v>2031</v>
      </c>
      <c r="F1484" s="44">
        <v>142206.78851649998</v>
      </c>
    </row>
    <row r="1485" spans="1:6" ht="20.149999999999999" customHeight="1" x14ac:dyDescent="0.45">
      <c r="A1485" s="42" t="s">
        <v>100</v>
      </c>
      <c r="B1485" s="43" t="s">
        <v>185</v>
      </c>
      <c r="C1485" s="42" t="s">
        <v>217</v>
      </c>
      <c r="D1485" s="42" t="s">
        <v>223</v>
      </c>
      <c r="E1485" s="42">
        <v>2032</v>
      </c>
      <c r="F1485" s="44">
        <v>176223.70417589997</v>
      </c>
    </row>
    <row r="1486" spans="1:6" ht="20.149999999999999" customHeight="1" x14ac:dyDescent="0.45">
      <c r="A1486" s="42" t="s">
        <v>100</v>
      </c>
      <c r="B1486" s="43" t="s">
        <v>185</v>
      </c>
      <c r="C1486" s="42" t="s">
        <v>217</v>
      </c>
      <c r="D1486" s="42" t="s">
        <v>223</v>
      </c>
      <c r="E1486" s="42">
        <v>2033</v>
      </c>
      <c r="F1486" s="44">
        <v>133351.17713269999</v>
      </c>
    </row>
    <row r="1487" spans="1:6" ht="20.149999999999999" customHeight="1" x14ac:dyDescent="0.45">
      <c r="A1487" s="42" t="s">
        <v>100</v>
      </c>
      <c r="B1487" s="43" t="s">
        <v>185</v>
      </c>
      <c r="C1487" s="42" t="s">
        <v>217</v>
      </c>
      <c r="D1487" s="42" t="s">
        <v>223</v>
      </c>
      <c r="E1487" s="42">
        <v>2034</v>
      </c>
      <c r="F1487" s="44">
        <v>133297.25404150001</v>
      </c>
    </row>
    <row r="1488" spans="1:6" ht="20.149999999999999" customHeight="1" x14ac:dyDescent="0.45">
      <c r="A1488" s="42" t="s">
        <v>100</v>
      </c>
      <c r="B1488" s="43" t="s">
        <v>185</v>
      </c>
      <c r="C1488" s="42" t="s">
        <v>217</v>
      </c>
      <c r="D1488" s="42" t="s">
        <v>223</v>
      </c>
      <c r="E1488" s="42">
        <v>2035</v>
      </c>
      <c r="F1488" s="44">
        <v>43871.552828300002</v>
      </c>
    </row>
    <row r="1489" spans="1:6" ht="20.149999999999999" customHeight="1" x14ac:dyDescent="0.45">
      <c r="A1489" s="42" t="s">
        <v>100</v>
      </c>
      <c r="B1489" s="43" t="s">
        <v>185</v>
      </c>
      <c r="C1489" s="42" t="s">
        <v>218</v>
      </c>
      <c r="D1489" s="42" t="s">
        <v>223</v>
      </c>
      <c r="E1489" s="42">
        <v>2035</v>
      </c>
      <c r="F1489" s="44">
        <v>729389.5183600001</v>
      </c>
    </row>
    <row r="1490" spans="1:6" ht="20.149999999999999" customHeight="1" x14ac:dyDescent="0.45">
      <c r="A1490" s="42" t="s">
        <v>101</v>
      </c>
      <c r="B1490" s="43" t="s">
        <v>205</v>
      </c>
      <c r="C1490" s="42" t="s">
        <v>213</v>
      </c>
      <c r="D1490" s="42" t="s">
        <v>219</v>
      </c>
      <c r="E1490" s="42">
        <v>2017</v>
      </c>
      <c r="F1490" s="44">
        <v>251352.29885359999</v>
      </c>
    </row>
    <row r="1491" spans="1:6" ht="20.149999999999999" customHeight="1" x14ac:dyDescent="0.45">
      <c r="A1491" s="42" t="s">
        <v>101</v>
      </c>
      <c r="B1491" s="43" t="s">
        <v>205</v>
      </c>
      <c r="C1491" s="42" t="s">
        <v>213</v>
      </c>
      <c r="D1491" s="42" t="s">
        <v>219</v>
      </c>
      <c r="E1491" s="42">
        <v>2018</v>
      </c>
      <c r="F1491" s="44">
        <v>1265033.9753938997</v>
      </c>
    </row>
    <row r="1492" spans="1:6" ht="20.149999999999999" customHeight="1" x14ac:dyDescent="0.45">
      <c r="A1492" s="42" t="s">
        <v>101</v>
      </c>
      <c r="B1492" s="43" t="s">
        <v>205</v>
      </c>
      <c r="C1492" s="42" t="s">
        <v>213</v>
      </c>
      <c r="D1492" s="42" t="s">
        <v>219</v>
      </c>
      <c r="E1492" s="42">
        <v>2019</v>
      </c>
      <c r="F1492" s="44">
        <v>831391.94201749004</v>
      </c>
    </row>
    <row r="1493" spans="1:6" ht="20.149999999999999" customHeight="1" x14ac:dyDescent="0.45">
      <c r="A1493" s="42" t="s">
        <v>101</v>
      </c>
      <c r="B1493" s="43" t="s">
        <v>205</v>
      </c>
      <c r="C1493" s="42" t="s">
        <v>213</v>
      </c>
      <c r="D1493" s="42" t="s">
        <v>219</v>
      </c>
      <c r="E1493" s="42">
        <v>2020</v>
      </c>
      <c r="F1493" s="44">
        <v>1026447.7599963598</v>
      </c>
    </row>
    <row r="1494" spans="1:6" ht="20.149999999999999" customHeight="1" x14ac:dyDescent="0.45">
      <c r="A1494" s="42" t="s">
        <v>101</v>
      </c>
      <c r="B1494" s="43" t="s">
        <v>205</v>
      </c>
      <c r="C1494" s="42" t="s">
        <v>215</v>
      </c>
      <c r="D1494" s="42" t="s">
        <v>219</v>
      </c>
      <c r="E1494" s="42">
        <v>2018</v>
      </c>
      <c r="F1494" s="44">
        <v>983021.43228989991</v>
      </c>
    </row>
    <row r="1495" spans="1:6" ht="20.149999999999999" customHeight="1" x14ac:dyDescent="0.45">
      <c r="A1495" s="42" t="s">
        <v>101</v>
      </c>
      <c r="B1495" s="43" t="s">
        <v>205</v>
      </c>
      <c r="C1495" s="42" t="s">
        <v>215</v>
      </c>
      <c r="D1495" s="42" t="s">
        <v>219</v>
      </c>
      <c r="E1495" s="42">
        <v>2019</v>
      </c>
      <c r="F1495" s="44">
        <v>14080020.346432298</v>
      </c>
    </row>
    <row r="1496" spans="1:6" ht="20.149999999999999" customHeight="1" x14ac:dyDescent="0.45">
      <c r="A1496" s="42" t="s">
        <v>101</v>
      </c>
      <c r="B1496" s="43" t="s">
        <v>205</v>
      </c>
      <c r="C1496" s="42" t="s">
        <v>215</v>
      </c>
      <c r="D1496" s="42" t="s">
        <v>219</v>
      </c>
      <c r="E1496" s="42">
        <v>2020</v>
      </c>
      <c r="F1496" s="44">
        <v>572223.50422749994</v>
      </c>
    </row>
    <row r="1497" spans="1:6" ht="20.149999999999999" customHeight="1" x14ac:dyDescent="0.45">
      <c r="A1497" s="42" t="s">
        <v>101</v>
      </c>
      <c r="B1497" s="43" t="s">
        <v>205</v>
      </c>
      <c r="C1497" s="42" t="s">
        <v>215</v>
      </c>
      <c r="D1497" s="42" t="s">
        <v>219</v>
      </c>
      <c r="E1497" s="42">
        <v>2021</v>
      </c>
      <c r="F1497" s="44">
        <v>23202828.01699901</v>
      </c>
    </row>
    <row r="1498" spans="1:6" ht="20.149999999999999" customHeight="1" x14ac:dyDescent="0.45">
      <c r="A1498" s="42" t="s">
        <v>101</v>
      </c>
      <c r="B1498" s="43" t="s">
        <v>205</v>
      </c>
      <c r="C1498" s="42" t="s">
        <v>215</v>
      </c>
      <c r="D1498" s="42" t="s">
        <v>219</v>
      </c>
      <c r="E1498" s="42">
        <v>2022</v>
      </c>
      <c r="F1498" s="44">
        <v>1376137.5339479996</v>
      </c>
    </row>
    <row r="1499" spans="1:6" ht="20.149999999999999" customHeight="1" x14ac:dyDescent="0.45">
      <c r="A1499" s="42" t="s">
        <v>101</v>
      </c>
      <c r="B1499" s="43" t="s">
        <v>205</v>
      </c>
      <c r="C1499" s="42" t="s">
        <v>215</v>
      </c>
      <c r="D1499" s="42" t="s">
        <v>219</v>
      </c>
      <c r="E1499" s="42">
        <v>2023</v>
      </c>
      <c r="F1499" s="44">
        <v>18653930.462164287</v>
      </c>
    </row>
    <row r="1500" spans="1:6" ht="20.149999999999999" customHeight="1" x14ac:dyDescent="0.45">
      <c r="A1500" s="42" t="s">
        <v>101</v>
      </c>
      <c r="B1500" s="43" t="s">
        <v>205</v>
      </c>
      <c r="C1500" s="42" t="s">
        <v>215</v>
      </c>
      <c r="D1500" s="42" t="s">
        <v>219</v>
      </c>
      <c r="E1500" s="42">
        <v>2024</v>
      </c>
      <c r="F1500" s="44">
        <v>7689567.034899394</v>
      </c>
    </row>
    <row r="1501" spans="1:6" ht="20.149999999999999" customHeight="1" x14ac:dyDescent="0.45">
      <c r="A1501" s="42" t="s">
        <v>101</v>
      </c>
      <c r="B1501" s="43" t="s">
        <v>205</v>
      </c>
      <c r="C1501" s="42" t="s">
        <v>216</v>
      </c>
      <c r="D1501" s="42" t="s">
        <v>219</v>
      </c>
      <c r="E1501" s="42">
        <v>2022</v>
      </c>
      <c r="F1501" s="44">
        <v>310486.87436670001</v>
      </c>
    </row>
    <row r="1502" spans="1:6" ht="20.149999999999999" customHeight="1" x14ac:dyDescent="0.45">
      <c r="A1502" s="42" t="s">
        <v>101</v>
      </c>
      <c r="B1502" s="43" t="s">
        <v>205</v>
      </c>
      <c r="C1502" s="42" t="s">
        <v>216</v>
      </c>
      <c r="D1502" s="42" t="s">
        <v>219</v>
      </c>
      <c r="E1502" s="42">
        <v>2023</v>
      </c>
      <c r="F1502" s="44">
        <v>468219.5661233</v>
      </c>
    </row>
    <row r="1503" spans="1:6" ht="20.149999999999999" customHeight="1" x14ac:dyDescent="0.45">
      <c r="A1503" s="42" t="s">
        <v>101</v>
      </c>
      <c r="B1503" s="43" t="s">
        <v>205</v>
      </c>
      <c r="C1503" s="42" t="s">
        <v>216</v>
      </c>
      <c r="D1503" s="42" t="s">
        <v>219</v>
      </c>
      <c r="E1503" s="42">
        <v>2024</v>
      </c>
      <c r="F1503" s="44">
        <v>181283.36000000002</v>
      </c>
    </row>
    <row r="1504" spans="1:6" ht="20.149999999999999" customHeight="1" x14ac:dyDescent="0.45">
      <c r="A1504" s="42" t="s">
        <v>101</v>
      </c>
      <c r="B1504" s="43" t="s">
        <v>205</v>
      </c>
      <c r="C1504" s="42" t="s">
        <v>216</v>
      </c>
      <c r="D1504" s="42" t="s">
        <v>219</v>
      </c>
      <c r="E1504" s="42">
        <v>2025</v>
      </c>
      <c r="F1504" s="44">
        <v>7928010.1100000003</v>
      </c>
    </row>
    <row r="1505" spans="1:6" ht="20.149999999999999" customHeight="1" x14ac:dyDescent="0.45">
      <c r="A1505" s="42" t="s">
        <v>101</v>
      </c>
      <c r="B1505" s="43" t="s">
        <v>205</v>
      </c>
      <c r="C1505" s="42" t="s">
        <v>216</v>
      </c>
      <c r="D1505" s="42" t="s">
        <v>219</v>
      </c>
      <c r="E1505" s="42">
        <v>2026</v>
      </c>
      <c r="F1505" s="44">
        <v>709388.72</v>
      </c>
    </row>
    <row r="1506" spans="1:6" ht="20.149999999999999" customHeight="1" x14ac:dyDescent="0.45">
      <c r="A1506" s="42" t="s">
        <v>101</v>
      </c>
      <c r="B1506" s="43" t="s">
        <v>205</v>
      </c>
      <c r="C1506" s="42" t="s">
        <v>216</v>
      </c>
      <c r="D1506" s="42" t="s">
        <v>219</v>
      </c>
      <c r="E1506" s="42">
        <v>2027</v>
      </c>
      <c r="F1506" s="44">
        <v>347383.8</v>
      </c>
    </row>
    <row r="1507" spans="1:6" ht="20.149999999999999" customHeight="1" x14ac:dyDescent="0.45">
      <c r="A1507" s="42" t="s">
        <v>101</v>
      </c>
      <c r="B1507" s="43" t="s">
        <v>205</v>
      </c>
      <c r="C1507" s="42" t="s">
        <v>217</v>
      </c>
      <c r="D1507" s="42" t="s">
        <v>219</v>
      </c>
      <c r="E1507" s="42">
        <v>2017</v>
      </c>
      <c r="F1507" s="44">
        <v>243400</v>
      </c>
    </row>
    <row r="1508" spans="1:6" ht="20.149999999999999" customHeight="1" x14ac:dyDescent="0.45">
      <c r="A1508" s="42" t="s">
        <v>101</v>
      </c>
      <c r="B1508" s="43" t="s">
        <v>205</v>
      </c>
      <c r="C1508" s="42" t="s">
        <v>217</v>
      </c>
      <c r="D1508" s="42" t="s">
        <v>219</v>
      </c>
      <c r="E1508" s="42">
        <v>2018</v>
      </c>
      <c r="F1508" s="44">
        <v>922400</v>
      </c>
    </row>
    <row r="1509" spans="1:6" ht="20.149999999999999" customHeight="1" x14ac:dyDescent="0.45">
      <c r="A1509" s="42" t="s">
        <v>101</v>
      </c>
      <c r="B1509" s="43" t="s">
        <v>205</v>
      </c>
      <c r="C1509" s="42" t="s">
        <v>217</v>
      </c>
      <c r="D1509" s="42" t="s">
        <v>219</v>
      </c>
      <c r="E1509" s="42">
        <v>2021</v>
      </c>
      <c r="F1509" s="44">
        <v>206237.41131399997</v>
      </c>
    </row>
    <row r="1510" spans="1:6" ht="20.149999999999999" customHeight="1" x14ac:dyDescent="0.45">
      <c r="A1510" s="42" t="s">
        <v>101</v>
      </c>
      <c r="B1510" s="43" t="s">
        <v>205</v>
      </c>
      <c r="C1510" s="42" t="s">
        <v>217</v>
      </c>
      <c r="D1510" s="42" t="s">
        <v>219</v>
      </c>
      <c r="E1510" s="42">
        <v>2022</v>
      </c>
      <c r="F1510" s="44">
        <v>222937.411314</v>
      </c>
    </row>
    <row r="1511" spans="1:6" ht="20.149999999999999" customHeight="1" x14ac:dyDescent="0.45">
      <c r="A1511" s="42" t="s">
        <v>101</v>
      </c>
      <c r="B1511" s="43" t="s">
        <v>205</v>
      </c>
      <c r="C1511" s="42" t="s">
        <v>217</v>
      </c>
      <c r="D1511" s="42" t="s">
        <v>219</v>
      </c>
      <c r="E1511" s="42">
        <v>2023</v>
      </c>
      <c r="F1511" s="44">
        <v>222937.411314</v>
      </c>
    </row>
    <row r="1512" spans="1:6" ht="20.149999999999999" customHeight="1" x14ac:dyDescent="0.45">
      <c r="A1512" s="42" t="s">
        <v>101</v>
      </c>
      <c r="B1512" s="43" t="s">
        <v>205</v>
      </c>
      <c r="C1512" s="42" t="s">
        <v>217</v>
      </c>
      <c r="D1512" s="42" t="s">
        <v>219</v>
      </c>
      <c r="E1512" s="42">
        <v>2024</v>
      </c>
      <c r="F1512" s="44">
        <v>222937.411314</v>
      </c>
    </row>
    <row r="1513" spans="1:6" ht="20.149999999999999" customHeight="1" x14ac:dyDescent="0.45">
      <c r="A1513" s="42" t="s">
        <v>101</v>
      </c>
      <c r="B1513" s="43" t="s">
        <v>205</v>
      </c>
      <c r="C1513" s="42" t="s">
        <v>217</v>
      </c>
      <c r="D1513" s="42" t="s">
        <v>219</v>
      </c>
      <c r="E1513" s="42">
        <v>2025</v>
      </c>
      <c r="F1513" s="44">
        <v>222937.411314</v>
      </c>
    </row>
    <row r="1514" spans="1:6" ht="20.149999999999999" customHeight="1" x14ac:dyDescent="0.45">
      <c r="A1514" s="42" t="s">
        <v>101</v>
      </c>
      <c r="B1514" s="43" t="s">
        <v>205</v>
      </c>
      <c r="C1514" s="42" t="s">
        <v>217</v>
      </c>
      <c r="D1514" s="42" t="s">
        <v>219</v>
      </c>
      <c r="E1514" s="42">
        <v>2026</v>
      </c>
      <c r="F1514" s="44">
        <v>222937.411314</v>
      </c>
    </row>
    <row r="1515" spans="1:6" ht="20.149999999999999" customHeight="1" x14ac:dyDescent="0.45">
      <c r="A1515" s="42" t="s">
        <v>101</v>
      </c>
      <c r="B1515" s="43" t="s">
        <v>205</v>
      </c>
      <c r="C1515" s="42" t="s">
        <v>218</v>
      </c>
      <c r="D1515" s="42" t="s">
        <v>219</v>
      </c>
      <c r="E1515" s="42">
        <v>2027</v>
      </c>
      <c r="F1515" s="44">
        <v>195133.19579999999</v>
      </c>
    </row>
    <row r="1516" spans="1:6" ht="20.149999999999999" customHeight="1" x14ac:dyDescent="0.45">
      <c r="A1516" s="42" t="s">
        <v>102</v>
      </c>
      <c r="B1516" s="43" t="s">
        <v>205</v>
      </c>
      <c r="C1516" s="42" t="s">
        <v>213</v>
      </c>
      <c r="D1516" s="42" t="s">
        <v>214</v>
      </c>
      <c r="E1516" s="42">
        <v>2017</v>
      </c>
      <c r="F1516" s="44">
        <v>99717.894735300011</v>
      </c>
    </row>
    <row r="1517" spans="1:6" ht="20.149999999999999" customHeight="1" x14ac:dyDescent="0.45">
      <c r="A1517" s="42" t="s">
        <v>102</v>
      </c>
      <c r="B1517" s="43" t="s">
        <v>205</v>
      </c>
      <c r="C1517" s="42" t="s">
        <v>213</v>
      </c>
      <c r="D1517" s="42" t="s">
        <v>214</v>
      </c>
      <c r="E1517" s="42">
        <v>2018</v>
      </c>
      <c r="F1517" s="44">
        <v>6426817.228584501</v>
      </c>
    </row>
    <row r="1518" spans="1:6" ht="20.149999999999999" customHeight="1" x14ac:dyDescent="0.45">
      <c r="A1518" s="42" t="s">
        <v>102</v>
      </c>
      <c r="B1518" s="43" t="s">
        <v>205</v>
      </c>
      <c r="C1518" s="42" t="s">
        <v>213</v>
      </c>
      <c r="D1518" s="42" t="s">
        <v>214</v>
      </c>
      <c r="E1518" s="42">
        <v>2019</v>
      </c>
      <c r="F1518" s="44">
        <v>7984043.5015525008</v>
      </c>
    </row>
    <row r="1519" spans="1:6" ht="20.149999999999999" customHeight="1" x14ac:dyDescent="0.45">
      <c r="A1519" s="42" t="s">
        <v>102</v>
      </c>
      <c r="B1519" s="43" t="s">
        <v>205</v>
      </c>
      <c r="C1519" s="42" t="s">
        <v>213</v>
      </c>
      <c r="D1519" s="42" t="s">
        <v>214</v>
      </c>
      <c r="E1519" s="42">
        <v>2020</v>
      </c>
      <c r="F1519" s="44">
        <v>5452758.9000000004</v>
      </c>
    </row>
    <row r="1520" spans="1:6" ht="20.149999999999999" customHeight="1" x14ac:dyDescent="0.45">
      <c r="A1520" s="42" t="s">
        <v>102</v>
      </c>
      <c r="B1520" s="43" t="s">
        <v>205</v>
      </c>
      <c r="C1520" s="42" t="s">
        <v>213</v>
      </c>
      <c r="D1520" s="42" t="s">
        <v>214</v>
      </c>
      <c r="E1520" s="42">
        <v>2021</v>
      </c>
      <c r="F1520" s="44">
        <v>10521758.9</v>
      </c>
    </row>
    <row r="1521" spans="1:6" ht="20.149999999999999" customHeight="1" x14ac:dyDescent="0.45">
      <c r="A1521" s="42" t="s">
        <v>102</v>
      </c>
      <c r="B1521" s="43" t="s">
        <v>205</v>
      </c>
      <c r="C1521" s="42" t="s">
        <v>213</v>
      </c>
      <c r="D1521" s="42" t="s">
        <v>214</v>
      </c>
      <c r="E1521" s="42">
        <v>2022</v>
      </c>
      <c r="F1521" s="44">
        <v>4505398.9000000004</v>
      </c>
    </row>
    <row r="1522" spans="1:6" ht="20.149999999999999" customHeight="1" x14ac:dyDescent="0.45">
      <c r="A1522" s="42" t="s">
        <v>102</v>
      </c>
      <c r="B1522" s="43" t="s">
        <v>205</v>
      </c>
      <c r="C1522" s="42" t="s">
        <v>213</v>
      </c>
      <c r="D1522" s="42" t="s">
        <v>214</v>
      </c>
      <c r="E1522" s="42">
        <v>2023</v>
      </c>
      <c r="F1522" s="44">
        <v>1316300.7529395134</v>
      </c>
    </row>
    <row r="1523" spans="1:6" ht="20.149999999999999" customHeight="1" x14ac:dyDescent="0.45">
      <c r="A1523" s="42" t="s">
        <v>102</v>
      </c>
      <c r="B1523" s="43" t="s">
        <v>205</v>
      </c>
      <c r="C1523" s="42" t="s">
        <v>213</v>
      </c>
      <c r="D1523" s="42" t="s">
        <v>214</v>
      </c>
      <c r="E1523" s="42">
        <v>2024</v>
      </c>
      <c r="F1523" s="44">
        <v>2909704.1247689989</v>
      </c>
    </row>
    <row r="1524" spans="1:6" ht="20.149999999999999" customHeight="1" x14ac:dyDescent="0.45">
      <c r="A1524" s="42" t="s">
        <v>102</v>
      </c>
      <c r="B1524" s="43" t="s">
        <v>205</v>
      </c>
      <c r="C1524" s="42" t="s">
        <v>213</v>
      </c>
      <c r="D1524" s="42" t="s">
        <v>214</v>
      </c>
      <c r="E1524" s="42">
        <v>2025</v>
      </c>
      <c r="F1524" s="44">
        <v>3040383.2557639992</v>
      </c>
    </row>
    <row r="1525" spans="1:6" ht="20.149999999999999" customHeight="1" x14ac:dyDescent="0.45">
      <c r="A1525" s="42" t="s">
        <v>102</v>
      </c>
      <c r="B1525" s="43" t="s">
        <v>205</v>
      </c>
      <c r="C1525" s="42" t="s">
        <v>213</v>
      </c>
      <c r="D1525" s="42" t="s">
        <v>214</v>
      </c>
      <c r="E1525" s="42">
        <v>2026</v>
      </c>
      <c r="F1525" s="44">
        <v>2814529.2753809993</v>
      </c>
    </row>
    <row r="1526" spans="1:6" ht="20.149999999999999" customHeight="1" x14ac:dyDescent="0.45">
      <c r="A1526" s="42" t="s">
        <v>102</v>
      </c>
      <c r="B1526" s="43" t="s">
        <v>205</v>
      </c>
      <c r="C1526" s="42" t="s">
        <v>213</v>
      </c>
      <c r="D1526" s="42" t="s">
        <v>214</v>
      </c>
      <c r="E1526" s="42">
        <v>2027</v>
      </c>
      <c r="F1526" s="44">
        <v>2518838.397144</v>
      </c>
    </row>
    <row r="1527" spans="1:6" ht="20.149999999999999" customHeight="1" x14ac:dyDescent="0.45">
      <c r="A1527" s="42" t="s">
        <v>102</v>
      </c>
      <c r="B1527" s="43" t="s">
        <v>205</v>
      </c>
      <c r="C1527" s="42" t="s">
        <v>213</v>
      </c>
      <c r="D1527" s="42" t="s">
        <v>214</v>
      </c>
      <c r="E1527" s="42">
        <v>2028</v>
      </c>
      <c r="F1527" s="44">
        <v>2507688.2086779997</v>
      </c>
    </row>
    <row r="1528" spans="1:6" ht="20.149999999999999" customHeight="1" x14ac:dyDescent="0.45">
      <c r="A1528" s="42" t="s">
        <v>102</v>
      </c>
      <c r="B1528" s="43" t="s">
        <v>205</v>
      </c>
      <c r="C1528" s="42" t="s">
        <v>213</v>
      </c>
      <c r="D1528" s="42" t="s">
        <v>214</v>
      </c>
      <c r="E1528" s="42">
        <v>2029</v>
      </c>
      <c r="F1528" s="44">
        <v>2492316.2136220001</v>
      </c>
    </row>
    <row r="1529" spans="1:6" ht="20.149999999999999" customHeight="1" x14ac:dyDescent="0.45">
      <c r="A1529" s="42" t="s">
        <v>102</v>
      </c>
      <c r="B1529" s="43" t="s">
        <v>205</v>
      </c>
      <c r="C1529" s="42" t="s">
        <v>213</v>
      </c>
      <c r="D1529" s="42" t="s">
        <v>214</v>
      </c>
      <c r="E1529" s="42">
        <v>2030</v>
      </c>
      <c r="F1529" s="44">
        <v>2485305.2118279999</v>
      </c>
    </row>
    <row r="1530" spans="1:6" ht="20.149999999999999" customHeight="1" x14ac:dyDescent="0.45">
      <c r="A1530" s="42" t="s">
        <v>102</v>
      </c>
      <c r="B1530" s="43" t="s">
        <v>205</v>
      </c>
      <c r="C1530" s="42" t="s">
        <v>213</v>
      </c>
      <c r="D1530" s="42" t="s">
        <v>214</v>
      </c>
      <c r="E1530" s="42">
        <v>2031</v>
      </c>
      <c r="F1530" s="44">
        <v>2472131.2002799995</v>
      </c>
    </row>
    <row r="1531" spans="1:6" ht="20.149999999999999" customHeight="1" x14ac:dyDescent="0.45">
      <c r="A1531" s="42" t="s">
        <v>102</v>
      </c>
      <c r="B1531" s="43" t="s">
        <v>205</v>
      </c>
      <c r="C1531" s="42" t="s">
        <v>213</v>
      </c>
      <c r="D1531" s="42" t="s">
        <v>214</v>
      </c>
      <c r="E1531" s="42">
        <v>2032</v>
      </c>
      <c r="F1531" s="44">
        <v>2462984.2540899999</v>
      </c>
    </row>
    <row r="1532" spans="1:6" ht="20.149999999999999" customHeight="1" x14ac:dyDescent="0.45">
      <c r="A1532" s="42" t="s">
        <v>102</v>
      </c>
      <c r="B1532" s="43" t="s">
        <v>205</v>
      </c>
      <c r="C1532" s="42" t="s">
        <v>213</v>
      </c>
      <c r="D1532" s="42" t="s">
        <v>214</v>
      </c>
      <c r="E1532" s="42">
        <v>2033</v>
      </c>
      <c r="F1532" s="44">
        <v>2450348.6448059999</v>
      </c>
    </row>
    <row r="1533" spans="1:6" ht="20.149999999999999" customHeight="1" x14ac:dyDescent="0.45">
      <c r="A1533" s="42" t="s">
        <v>102</v>
      </c>
      <c r="B1533" s="43" t="s">
        <v>205</v>
      </c>
      <c r="C1533" s="42" t="s">
        <v>215</v>
      </c>
      <c r="D1533" s="42" t="s">
        <v>214</v>
      </c>
      <c r="E1533" s="42">
        <v>2018</v>
      </c>
      <c r="F1533" s="44">
        <v>1158266.6034965999</v>
      </c>
    </row>
    <row r="1534" spans="1:6" ht="20.149999999999999" customHeight="1" x14ac:dyDescent="0.45">
      <c r="A1534" s="42" t="s">
        <v>102</v>
      </c>
      <c r="B1534" s="43" t="s">
        <v>205</v>
      </c>
      <c r="C1534" s="42" t="s">
        <v>215</v>
      </c>
      <c r="D1534" s="42" t="s">
        <v>214</v>
      </c>
      <c r="E1534" s="42">
        <v>2019</v>
      </c>
      <c r="F1534" s="44">
        <v>9578537.3525049072</v>
      </c>
    </row>
    <row r="1535" spans="1:6" ht="20.149999999999999" customHeight="1" x14ac:dyDescent="0.45">
      <c r="A1535" s="42" t="s">
        <v>102</v>
      </c>
      <c r="B1535" s="43" t="s">
        <v>205</v>
      </c>
      <c r="C1535" s="42" t="s">
        <v>215</v>
      </c>
      <c r="D1535" s="42" t="s">
        <v>214</v>
      </c>
      <c r="E1535" s="42">
        <v>2020</v>
      </c>
      <c r="F1535" s="44">
        <v>810741.93314129929</v>
      </c>
    </row>
    <row r="1536" spans="1:6" ht="20.149999999999999" customHeight="1" x14ac:dyDescent="0.45">
      <c r="A1536" s="42" t="s">
        <v>102</v>
      </c>
      <c r="B1536" s="43" t="s">
        <v>205</v>
      </c>
      <c r="C1536" s="42" t="s">
        <v>215</v>
      </c>
      <c r="D1536" s="42" t="s">
        <v>214</v>
      </c>
      <c r="E1536" s="42">
        <v>2021</v>
      </c>
      <c r="F1536" s="44">
        <v>12075446.767269503</v>
      </c>
    </row>
    <row r="1537" spans="1:6" ht="20.149999999999999" customHeight="1" x14ac:dyDescent="0.45">
      <c r="A1537" s="42" t="s">
        <v>102</v>
      </c>
      <c r="B1537" s="43" t="s">
        <v>205</v>
      </c>
      <c r="C1537" s="42" t="s">
        <v>215</v>
      </c>
      <c r="D1537" s="42" t="s">
        <v>214</v>
      </c>
      <c r="E1537" s="42">
        <v>2022</v>
      </c>
      <c r="F1537" s="44">
        <v>3635213.2228480973</v>
      </c>
    </row>
    <row r="1538" spans="1:6" ht="20.149999999999999" customHeight="1" x14ac:dyDescent="0.45">
      <c r="A1538" s="42" t="s">
        <v>102</v>
      </c>
      <c r="B1538" s="43" t="s">
        <v>205</v>
      </c>
      <c r="C1538" s="42" t="s">
        <v>215</v>
      </c>
      <c r="D1538" s="42" t="s">
        <v>214</v>
      </c>
      <c r="E1538" s="42">
        <v>2023</v>
      </c>
      <c r="F1538" s="44">
        <v>10137857.931164082</v>
      </c>
    </row>
    <row r="1539" spans="1:6" ht="20.149999999999999" customHeight="1" x14ac:dyDescent="0.45">
      <c r="A1539" s="42" t="s">
        <v>102</v>
      </c>
      <c r="B1539" s="43" t="s">
        <v>205</v>
      </c>
      <c r="C1539" s="42" t="s">
        <v>215</v>
      </c>
      <c r="D1539" s="42" t="s">
        <v>214</v>
      </c>
      <c r="E1539" s="42">
        <v>2024</v>
      </c>
      <c r="F1539" s="44">
        <v>10166106.672314404</v>
      </c>
    </row>
    <row r="1540" spans="1:6" ht="20.149999999999999" customHeight="1" x14ac:dyDescent="0.45">
      <c r="A1540" s="42" t="s">
        <v>102</v>
      </c>
      <c r="B1540" s="43" t="s">
        <v>205</v>
      </c>
      <c r="C1540" s="42" t="s">
        <v>215</v>
      </c>
      <c r="D1540" s="42" t="s">
        <v>214</v>
      </c>
      <c r="E1540" s="42">
        <v>2025</v>
      </c>
      <c r="F1540" s="44">
        <v>1468184.6413947002</v>
      </c>
    </row>
    <row r="1541" spans="1:6" ht="20.149999999999999" customHeight="1" x14ac:dyDescent="0.45">
      <c r="A1541" s="42" t="s">
        <v>102</v>
      </c>
      <c r="B1541" s="43" t="s">
        <v>205</v>
      </c>
      <c r="C1541" s="42" t="s">
        <v>216</v>
      </c>
      <c r="D1541" s="42" t="s">
        <v>214</v>
      </c>
      <c r="E1541" s="42">
        <v>2018</v>
      </c>
      <c r="F1541" s="44">
        <v>177753.74934480002</v>
      </c>
    </row>
    <row r="1542" spans="1:6" ht="20.149999999999999" customHeight="1" x14ac:dyDescent="0.45">
      <c r="A1542" s="42" t="s">
        <v>102</v>
      </c>
      <c r="B1542" s="43" t="s">
        <v>205</v>
      </c>
      <c r="C1542" s="42" t="s">
        <v>216</v>
      </c>
      <c r="D1542" s="42" t="s">
        <v>214</v>
      </c>
      <c r="E1542" s="42">
        <v>2019</v>
      </c>
      <c r="F1542" s="44">
        <v>7688939.2419639993</v>
      </c>
    </row>
    <row r="1543" spans="1:6" ht="20.149999999999999" customHeight="1" x14ac:dyDescent="0.45">
      <c r="A1543" s="42" t="s">
        <v>102</v>
      </c>
      <c r="B1543" s="43" t="s">
        <v>205</v>
      </c>
      <c r="C1543" s="42" t="s">
        <v>216</v>
      </c>
      <c r="D1543" s="42" t="s">
        <v>214</v>
      </c>
      <c r="E1543" s="42">
        <v>2020</v>
      </c>
      <c r="F1543" s="44">
        <v>9062859.221883839</v>
      </c>
    </row>
    <row r="1544" spans="1:6" ht="20.149999999999999" customHeight="1" x14ac:dyDescent="0.45">
      <c r="A1544" s="42" t="s">
        <v>102</v>
      </c>
      <c r="B1544" s="43" t="s">
        <v>205</v>
      </c>
      <c r="C1544" s="42" t="s">
        <v>216</v>
      </c>
      <c r="D1544" s="42" t="s">
        <v>214</v>
      </c>
      <c r="E1544" s="42">
        <v>2021</v>
      </c>
      <c r="F1544" s="44">
        <v>1246566.7697160002</v>
      </c>
    </row>
    <row r="1545" spans="1:6" ht="20.149999999999999" customHeight="1" x14ac:dyDescent="0.45">
      <c r="A1545" s="42" t="s">
        <v>102</v>
      </c>
      <c r="B1545" s="43" t="s">
        <v>205</v>
      </c>
      <c r="C1545" s="42" t="s">
        <v>216</v>
      </c>
      <c r="D1545" s="42" t="s">
        <v>214</v>
      </c>
      <c r="E1545" s="42">
        <v>2022</v>
      </c>
      <c r="F1545" s="44">
        <v>1520790.1412900018</v>
      </c>
    </row>
    <row r="1546" spans="1:6" ht="20.149999999999999" customHeight="1" x14ac:dyDescent="0.45">
      <c r="A1546" s="42" t="s">
        <v>102</v>
      </c>
      <c r="B1546" s="43" t="s">
        <v>205</v>
      </c>
      <c r="C1546" s="42" t="s">
        <v>216</v>
      </c>
      <c r="D1546" s="42" t="s">
        <v>214</v>
      </c>
      <c r="E1546" s="42">
        <v>2023</v>
      </c>
      <c r="F1546" s="44">
        <v>12765315.014034089</v>
      </c>
    </row>
    <row r="1547" spans="1:6" ht="20.149999999999999" customHeight="1" x14ac:dyDescent="0.45">
      <c r="A1547" s="42" t="s">
        <v>102</v>
      </c>
      <c r="B1547" s="43" t="s">
        <v>205</v>
      </c>
      <c r="C1547" s="42" t="s">
        <v>216</v>
      </c>
      <c r="D1547" s="42" t="s">
        <v>214</v>
      </c>
      <c r="E1547" s="42">
        <v>2024</v>
      </c>
      <c r="F1547" s="44">
        <v>3782801.8977227788</v>
      </c>
    </row>
    <row r="1548" spans="1:6" ht="20.149999999999999" customHeight="1" x14ac:dyDescent="0.45">
      <c r="A1548" s="42" t="s">
        <v>102</v>
      </c>
      <c r="B1548" s="43" t="s">
        <v>205</v>
      </c>
      <c r="C1548" s="42" t="s">
        <v>216</v>
      </c>
      <c r="D1548" s="42" t="s">
        <v>214</v>
      </c>
      <c r="E1548" s="42">
        <v>2025</v>
      </c>
      <c r="F1548" s="44">
        <v>4173821.0844385996</v>
      </c>
    </row>
    <row r="1549" spans="1:6" ht="20.149999999999999" customHeight="1" x14ac:dyDescent="0.45">
      <c r="A1549" s="42" t="s">
        <v>102</v>
      </c>
      <c r="B1549" s="43" t="s">
        <v>205</v>
      </c>
      <c r="C1549" s="42" t="s">
        <v>216</v>
      </c>
      <c r="D1549" s="42" t="s">
        <v>214</v>
      </c>
      <c r="E1549" s="42">
        <v>2026</v>
      </c>
      <c r="F1549" s="44">
        <v>308311.78331000003</v>
      </c>
    </row>
    <row r="1550" spans="1:6" ht="20.149999999999999" customHeight="1" x14ac:dyDescent="0.45">
      <c r="A1550" s="42" t="s">
        <v>102</v>
      </c>
      <c r="B1550" s="43" t="s">
        <v>205</v>
      </c>
      <c r="C1550" s="42" t="s">
        <v>217</v>
      </c>
      <c r="D1550" s="42" t="s">
        <v>214</v>
      </c>
      <c r="E1550" s="42">
        <v>2017</v>
      </c>
      <c r="F1550" s="44">
        <v>297792.37840300001</v>
      </c>
    </row>
    <row r="1551" spans="1:6" ht="20.149999999999999" customHeight="1" x14ac:dyDescent="0.45">
      <c r="A1551" s="42" t="s">
        <v>102</v>
      </c>
      <c r="B1551" s="43" t="s">
        <v>205</v>
      </c>
      <c r="C1551" s="42" t="s">
        <v>217</v>
      </c>
      <c r="D1551" s="42" t="s">
        <v>214</v>
      </c>
      <c r="E1551" s="42">
        <v>2018</v>
      </c>
      <c r="F1551" s="44">
        <v>595584.75680600002</v>
      </c>
    </row>
    <row r="1552" spans="1:6" ht="20.149999999999999" customHeight="1" x14ac:dyDescent="0.45">
      <c r="A1552" s="42" t="s">
        <v>102</v>
      </c>
      <c r="B1552" s="43" t="s">
        <v>205</v>
      </c>
      <c r="C1552" s="42" t="s">
        <v>217</v>
      </c>
      <c r="D1552" s="42" t="s">
        <v>214</v>
      </c>
      <c r="E1552" s="42">
        <v>2019</v>
      </c>
      <c r="F1552" s="44">
        <v>846355.92625180003</v>
      </c>
    </row>
    <row r="1553" spans="1:6" ht="20.149999999999999" customHeight="1" x14ac:dyDescent="0.45">
      <c r="A1553" s="42" t="s">
        <v>102</v>
      </c>
      <c r="B1553" s="43" t="s">
        <v>205</v>
      </c>
      <c r="C1553" s="42" t="s">
        <v>217</v>
      </c>
      <c r="D1553" s="42" t="s">
        <v>214</v>
      </c>
      <c r="E1553" s="42">
        <v>2020</v>
      </c>
      <c r="F1553" s="44">
        <v>8896846</v>
      </c>
    </row>
    <row r="1554" spans="1:6" ht="20.149999999999999" customHeight="1" x14ac:dyDescent="0.45">
      <c r="A1554" s="42" t="s">
        <v>102</v>
      </c>
      <c r="B1554" s="43" t="s">
        <v>205</v>
      </c>
      <c r="C1554" s="42" t="s">
        <v>217</v>
      </c>
      <c r="D1554" s="42" t="s">
        <v>214</v>
      </c>
      <c r="E1554" s="42">
        <v>2021</v>
      </c>
      <c r="F1554" s="44">
        <v>4182046</v>
      </c>
    </row>
    <row r="1555" spans="1:6" ht="20.149999999999999" customHeight="1" x14ac:dyDescent="0.45">
      <c r="A1555" s="42" t="s">
        <v>102</v>
      </c>
      <c r="B1555" s="43" t="s">
        <v>205</v>
      </c>
      <c r="C1555" s="42" t="s">
        <v>217</v>
      </c>
      <c r="D1555" s="42" t="s">
        <v>214</v>
      </c>
      <c r="E1555" s="42">
        <v>2022</v>
      </c>
      <c r="F1555" s="44">
        <v>25516897.344000004</v>
      </c>
    </row>
    <row r="1556" spans="1:6" ht="20.149999999999999" customHeight="1" x14ac:dyDescent="0.45">
      <c r="A1556" s="42" t="s">
        <v>102</v>
      </c>
      <c r="B1556" s="43" t="s">
        <v>205</v>
      </c>
      <c r="C1556" s="42" t="s">
        <v>217</v>
      </c>
      <c r="D1556" s="42" t="s">
        <v>214</v>
      </c>
      <c r="E1556" s="42">
        <v>2023</v>
      </c>
      <c r="F1556" s="44">
        <v>6676673.1934756916</v>
      </c>
    </row>
    <row r="1557" spans="1:6" ht="20.149999999999999" customHeight="1" x14ac:dyDescent="0.45">
      <c r="A1557" s="42" t="s">
        <v>102</v>
      </c>
      <c r="B1557" s="43" t="s">
        <v>205</v>
      </c>
      <c r="C1557" s="42" t="s">
        <v>217</v>
      </c>
      <c r="D1557" s="42" t="s">
        <v>214</v>
      </c>
      <c r="E1557" s="42">
        <v>2024</v>
      </c>
      <c r="F1557" s="44">
        <v>12156198.0848074</v>
      </c>
    </row>
    <row r="1558" spans="1:6" ht="20.149999999999999" customHeight="1" x14ac:dyDescent="0.45">
      <c r="A1558" s="42" t="s">
        <v>102</v>
      </c>
      <c r="B1558" s="43" t="s">
        <v>205</v>
      </c>
      <c r="C1558" s="42" t="s">
        <v>217</v>
      </c>
      <c r="D1558" s="42" t="s">
        <v>214</v>
      </c>
      <c r="E1558" s="42">
        <v>2025</v>
      </c>
      <c r="F1558" s="44">
        <v>12166073.1704202</v>
      </c>
    </row>
    <row r="1559" spans="1:6" ht="20.149999999999999" customHeight="1" x14ac:dyDescent="0.45">
      <c r="A1559" s="42" t="s">
        <v>102</v>
      </c>
      <c r="B1559" s="43" t="s">
        <v>205</v>
      </c>
      <c r="C1559" s="42" t="s">
        <v>217</v>
      </c>
      <c r="D1559" s="42" t="s">
        <v>214</v>
      </c>
      <c r="E1559" s="42">
        <v>2026</v>
      </c>
      <c r="F1559" s="44">
        <v>11935689.875505099</v>
      </c>
    </row>
    <row r="1560" spans="1:6" ht="20.149999999999999" customHeight="1" x14ac:dyDescent="0.45">
      <c r="A1560" s="42" t="s">
        <v>102</v>
      </c>
      <c r="B1560" s="43" t="s">
        <v>205</v>
      </c>
      <c r="C1560" s="42" t="s">
        <v>217</v>
      </c>
      <c r="D1560" s="42" t="s">
        <v>214</v>
      </c>
      <c r="E1560" s="42">
        <v>2027</v>
      </c>
      <c r="F1560" s="44">
        <v>753114</v>
      </c>
    </row>
    <row r="1561" spans="1:6" ht="20.149999999999999" customHeight="1" x14ac:dyDescent="0.45">
      <c r="A1561" s="42" t="s">
        <v>102</v>
      </c>
      <c r="B1561" s="43" t="s">
        <v>205</v>
      </c>
      <c r="C1561" s="42" t="s">
        <v>218</v>
      </c>
      <c r="D1561" s="42" t="s">
        <v>214</v>
      </c>
      <c r="E1561" s="42">
        <v>2034</v>
      </c>
      <c r="F1561" s="44">
        <v>8601240.1640000008</v>
      </c>
    </row>
    <row r="1562" spans="1:6" ht="20.149999999999999" customHeight="1" x14ac:dyDescent="0.45">
      <c r="A1562" s="42" t="s">
        <v>103</v>
      </c>
      <c r="B1562" s="43" t="s">
        <v>205</v>
      </c>
      <c r="C1562" s="42" t="s">
        <v>213</v>
      </c>
      <c r="D1562" s="42" t="s">
        <v>214</v>
      </c>
      <c r="E1562" s="42">
        <v>2017</v>
      </c>
      <c r="F1562" s="44">
        <v>99717.894735300011</v>
      </c>
    </row>
    <row r="1563" spans="1:6" ht="20.149999999999999" customHeight="1" x14ac:dyDescent="0.45">
      <c r="A1563" s="42" t="s">
        <v>103</v>
      </c>
      <c r="B1563" s="43" t="s">
        <v>205</v>
      </c>
      <c r="C1563" s="42" t="s">
        <v>213</v>
      </c>
      <c r="D1563" s="42" t="s">
        <v>214</v>
      </c>
      <c r="E1563" s="42">
        <v>2018</v>
      </c>
      <c r="F1563" s="44">
        <v>3020942.4489260959</v>
      </c>
    </row>
    <row r="1564" spans="1:6" ht="20.149999999999999" customHeight="1" x14ac:dyDescent="0.45">
      <c r="A1564" s="42" t="s">
        <v>103</v>
      </c>
      <c r="B1564" s="43" t="s">
        <v>205</v>
      </c>
      <c r="C1564" s="42" t="s">
        <v>213</v>
      </c>
      <c r="D1564" s="42" t="s">
        <v>214</v>
      </c>
      <c r="E1564" s="42">
        <v>2019</v>
      </c>
      <c r="F1564" s="44">
        <v>4761213.3688425999</v>
      </c>
    </row>
    <row r="1565" spans="1:6" ht="20.149999999999999" customHeight="1" x14ac:dyDescent="0.45">
      <c r="A1565" s="42" t="s">
        <v>103</v>
      </c>
      <c r="B1565" s="43" t="s">
        <v>205</v>
      </c>
      <c r="C1565" s="42" t="s">
        <v>213</v>
      </c>
      <c r="D1565" s="42" t="s">
        <v>214</v>
      </c>
      <c r="E1565" s="42">
        <v>2020</v>
      </c>
      <c r="F1565" s="44">
        <v>4188920.8128000014</v>
      </c>
    </row>
    <row r="1566" spans="1:6" ht="20.149999999999999" customHeight="1" x14ac:dyDescent="0.45">
      <c r="A1566" s="42" t="s">
        <v>103</v>
      </c>
      <c r="B1566" s="43" t="s">
        <v>205</v>
      </c>
      <c r="C1566" s="42" t="s">
        <v>213</v>
      </c>
      <c r="D1566" s="42" t="s">
        <v>214</v>
      </c>
      <c r="E1566" s="42">
        <v>2023</v>
      </c>
      <c r="F1566" s="44">
        <v>2357998.2222899995</v>
      </c>
    </row>
    <row r="1567" spans="1:6" ht="20.149999999999999" customHeight="1" x14ac:dyDescent="0.45">
      <c r="A1567" s="42" t="s">
        <v>103</v>
      </c>
      <c r="B1567" s="43" t="s">
        <v>205</v>
      </c>
      <c r="C1567" s="42" t="s">
        <v>213</v>
      </c>
      <c r="D1567" s="42" t="s">
        <v>214</v>
      </c>
      <c r="E1567" s="42">
        <v>2024</v>
      </c>
      <c r="F1567" s="44">
        <v>4242676.53144</v>
      </c>
    </row>
    <row r="1568" spans="1:6" ht="20.149999999999999" customHeight="1" x14ac:dyDescent="0.45">
      <c r="A1568" s="42" t="s">
        <v>103</v>
      </c>
      <c r="B1568" s="43" t="s">
        <v>205</v>
      </c>
      <c r="C1568" s="42" t="s">
        <v>213</v>
      </c>
      <c r="D1568" s="42" t="s">
        <v>214</v>
      </c>
      <c r="E1568" s="42">
        <v>2025</v>
      </c>
      <c r="F1568" s="44">
        <v>5261053.9020400001</v>
      </c>
    </row>
    <row r="1569" spans="1:6" ht="20.149999999999999" customHeight="1" x14ac:dyDescent="0.45">
      <c r="A1569" s="42" t="s">
        <v>103</v>
      </c>
      <c r="B1569" s="43" t="s">
        <v>205</v>
      </c>
      <c r="C1569" s="42" t="s">
        <v>213</v>
      </c>
      <c r="D1569" s="42" t="s">
        <v>214</v>
      </c>
      <c r="E1569" s="42">
        <v>2026</v>
      </c>
      <c r="F1569" s="44">
        <v>5176895.0253400002</v>
      </c>
    </row>
    <row r="1570" spans="1:6" ht="20.149999999999999" customHeight="1" x14ac:dyDescent="0.45">
      <c r="A1570" s="42" t="s">
        <v>103</v>
      </c>
      <c r="B1570" s="43" t="s">
        <v>205</v>
      </c>
      <c r="C1570" s="42" t="s">
        <v>213</v>
      </c>
      <c r="D1570" s="42" t="s">
        <v>214</v>
      </c>
      <c r="E1570" s="42">
        <v>2027</v>
      </c>
      <c r="F1570" s="44">
        <v>4833844.8068739995</v>
      </c>
    </row>
    <row r="1571" spans="1:6" ht="20.149999999999999" customHeight="1" x14ac:dyDescent="0.45">
      <c r="A1571" s="42" t="s">
        <v>103</v>
      </c>
      <c r="B1571" s="43" t="s">
        <v>205</v>
      </c>
      <c r="C1571" s="42" t="s">
        <v>213</v>
      </c>
      <c r="D1571" s="42" t="s">
        <v>214</v>
      </c>
      <c r="E1571" s="42">
        <v>2028</v>
      </c>
      <c r="F1571" s="44">
        <v>4833762.7823099997</v>
      </c>
    </row>
    <row r="1572" spans="1:6" ht="20.149999999999999" customHeight="1" x14ac:dyDescent="0.45">
      <c r="A1572" s="42" t="s">
        <v>103</v>
      </c>
      <c r="B1572" s="43" t="s">
        <v>205</v>
      </c>
      <c r="C1572" s="42" t="s">
        <v>213</v>
      </c>
      <c r="D1572" s="42" t="s">
        <v>214</v>
      </c>
      <c r="E1572" s="42">
        <v>2029</v>
      </c>
      <c r="F1572" s="44">
        <v>4832560.8137200009</v>
      </c>
    </row>
    <row r="1573" spans="1:6" ht="20.149999999999999" customHeight="1" x14ac:dyDescent="0.45">
      <c r="A1573" s="42" t="s">
        <v>103</v>
      </c>
      <c r="B1573" s="43" t="s">
        <v>205</v>
      </c>
      <c r="C1573" s="42" t="s">
        <v>213</v>
      </c>
      <c r="D1573" s="42" t="s">
        <v>214</v>
      </c>
      <c r="E1573" s="42">
        <v>2030</v>
      </c>
      <c r="F1573" s="44">
        <v>4831358.8451320007</v>
      </c>
    </row>
    <row r="1574" spans="1:6" ht="20.149999999999999" customHeight="1" x14ac:dyDescent="0.45">
      <c r="A1574" s="42" t="s">
        <v>103</v>
      </c>
      <c r="B1574" s="43" t="s">
        <v>205</v>
      </c>
      <c r="C1574" s="42" t="s">
        <v>213</v>
      </c>
      <c r="D1574" s="42" t="s">
        <v>214</v>
      </c>
      <c r="E1574" s="42">
        <v>2031</v>
      </c>
      <c r="F1574" s="44">
        <v>4830156.8765420001</v>
      </c>
    </row>
    <row r="1575" spans="1:6" ht="20.149999999999999" customHeight="1" x14ac:dyDescent="0.45">
      <c r="A1575" s="42" t="s">
        <v>103</v>
      </c>
      <c r="B1575" s="43" t="s">
        <v>205</v>
      </c>
      <c r="C1575" s="42" t="s">
        <v>213</v>
      </c>
      <c r="D1575" s="42" t="s">
        <v>214</v>
      </c>
      <c r="E1575" s="42">
        <v>2032</v>
      </c>
      <c r="F1575" s="44">
        <v>4828954.9079520004</v>
      </c>
    </row>
    <row r="1576" spans="1:6" ht="20.149999999999999" customHeight="1" x14ac:dyDescent="0.45">
      <c r="A1576" s="42" t="s">
        <v>103</v>
      </c>
      <c r="B1576" s="43" t="s">
        <v>205</v>
      </c>
      <c r="C1576" s="42" t="s">
        <v>213</v>
      </c>
      <c r="D1576" s="42" t="s">
        <v>214</v>
      </c>
      <c r="E1576" s="42">
        <v>2033</v>
      </c>
      <c r="F1576" s="44">
        <v>4827752.9393620007</v>
      </c>
    </row>
    <row r="1577" spans="1:6" ht="20.149999999999999" customHeight="1" x14ac:dyDescent="0.45">
      <c r="A1577" s="42" t="s">
        <v>103</v>
      </c>
      <c r="B1577" s="43" t="s">
        <v>205</v>
      </c>
      <c r="C1577" s="42" t="s">
        <v>213</v>
      </c>
      <c r="D1577" s="42" t="s">
        <v>214</v>
      </c>
      <c r="E1577" s="42">
        <v>2034</v>
      </c>
      <c r="F1577" s="44">
        <v>4827752.9393620007</v>
      </c>
    </row>
    <row r="1578" spans="1:6" ht="20.149999999999999" customHeight="1" x14ac:dyDescent="0.45">
      <c r="A1578" s="42" t="s">
        <v>103</v>
      </c>
      <c r="B1578" s="43" t="s">
        <v>205</v>
      </c>
      <c r="C1578" s="42" t="s">
        <v>213</v>
      </c>
      <c r="D1578" s="42" t="s">
        <v>214</v>
      </c>
      <c r="E1578" s="42">
        <v>2035</v>
      </c>
      <c r="F1578" s="44">
        <v>4827752.9393620007</v>
      </c>
    </row>
    <row r="1579" spans="1:6" ht="20.149999999999999" customHeight="1" x14ac:dyDescent="0.45">
      <c r="A1579" s="42" t="s">
        <v>103</v>
      </c>
      <c r="B1579" s="43" t="s">
        <v>205</v>
      </c>
      <c r="C1579" s="42" t="s">
        <v>213</v>
      </c>
      <c r="D1579" s="42" t="s">
        <v>214</v>
      </c>
      <c r="E1579" s="42">
        <v>2036</v>
      </c>
      <c r="F1579" s="44">
        <v>4827752.9393620007</v>
      </c>
    </row>
    <row r="1580" spans="1:6" ht="20.149999999999999" customHeight="1" x14ac:dyDescent="0.45">
      <c r="A1580" s="42" t="s">
        <v>103</v>
      </c>
      <c r="B1580" s="43" t="s">
        <v>205</v>
      </c>
      <c r="C1580" s="42" t="s">
        <v>213</v>
      </c>
      <c r="D1580" s="42" t="s">
        <v>214</v>
      </c>
      <c r="E1580" s="42">
        <v>2037</v>
      </c>
      <c r="F1580" s="44">
        <v>4827752.9393620007</v>
      </c>
    </row>
    <row r="1581" spans="1:6" ht="20.149999999999999" customHeight="1" x14ac:dyDescent="0.45">
      <c r="A1581" s="42" t="s">
        <v>103</v>
      </c>
      <c r="B1581" s="43" t="s">
        <v>205</v>
      </c>
      <c r="C1581" s="42" t="s">
        <v>213</v>
      </c>
      <c r="D1581" s="42" t="s">
        <v>214</v>
      </c>
      <c r="E1581" s="42">
        <v>2038</v>
      </c>
      <c r="F1581" s="44">
        <v>4827752.9393620007</v>
      </c>
    </row>
    <row r="1582" spans="1:6" ht="20.149999999999999" customHeight="1" x14ac:dyDescent="0.45">
      <c r="A1582" s="42" t="s">
        <v>103</v>
      </c>
      <c r="B1582" s="43" t="s">
        <v>205</v>
      </c>
      <c r="C1582" s="42" t="s">
        <v>213</v>
      </c>
      <c r="D1582" s="42" t="s">
        <v>214</v>
      </c>
      <c r="E1582" s="42">
        <v>2039</v>
      </c>
      <c r="F1582" s="44">
        <v>4827752.9393620007</v>
      </c>
    </row>
    <row r="1583" spans="1:6" ht="20.149999999999999" customHeight="1" x14ac:dyDescent="0.45">
      <c r="A1583" s="42" t="s">
        <v>103</v>
      </c>
      <c r="B1583" s="43" t="s">
        <v>205</v>
      </c>
      <c r="C1583" s="42" t="s">
        <v>213</v>
      </c>
      <c r="D1583" s="42" t="s">
        <v>214</v>
      </c>
      <c r="E1583" s="42">
        <v>2040</v>
      </c>
      <c r="F1583" s="44">
        <v>4826550.9707740005</v>
      </c>
    </row>
    <row r="1584" spans="1:6" ht="20.149999999999999" customHeight="1" x14ac:dyDescent="0.45">
      <c r="A1584" s="42" t="s">
        <v>103</v>
      </c>
      <c r="B1584" s="43" t="s">
        <v>205</v>
      </c>
      <c r="C1584" s="42" t="s">
        <v>213</v>
      </c>
      <c r="D1584" s="42" t="s">
        <v>214</v>
      </c>
      <c r="E1584" s="42">
        <v>2041</v>
      </c>
      <c r="F1584" s="44">
        <v>4826550.9707740005</v>
      </c>
    </row>
    <row r="1585" spans="1:6" ht="20.149999999999999" customHeight="1" x14ac:dyDescent="0.45">
      <c r="A1585" s="42" t="s">
        <v>103</v>
      </c>
      <c r="B1585" s="43" t="s">
        <v>205</v>
      </c>
      <c r="C1585" s="42" t="s">
        <v>213</v>
      </c>
      <c r="D1585" s="42" t="s">
        <v>214</v>
      </c>
      <c r="E1585" s="42">
        <v>2042</v>
      </c>
      <c r="F1585" s="44">
        <v>4826550.9707740005</v>
      </c>
    </row>
    <row r="1586" spans="1:6" ht="20.149999999999999" customHeight="1" x14ac:dyDescent="0.45">
      <c r="A1586" s="42" t="s">
        <v>103</v>
      </c>
      <c r="B1586" s="43" t="s">
        <v>205</v>
      </c>
      <c r="C1586" s="42" t="s">
        <v>213</v>
      </c>
      <c r="D1586" s="42" t="s">
        <v>214</v>
      </c>
      <c r="E1586" s="42">
        <v>2043</v>
      </c>
      <c r="F1586" s="44">
        <v>4826550.9707740005</v>
      </c>
    </row>
    <row r="1587" spans="1:6" ht="20.149999999999999" customHeight="1" x14ac:dyDescent="0.45">
      <c r="A1587" s="42" t="s">
        <v>103</v>
      </c>
      <c r="B1587" s="43" t="s">
        <v>205</v>
      </c>
      <c r="C1587" s="42" t="s">
        <v>213</v>
      </c>
      <c r="D1587" s="42" t="s">
        <v>214</v>
      </c>
      <c r="E1587" s="42">
        <v>2044</v>
      </c>
      <c r="F1587" s="44">
        <v>4826550.9707740005</v>
      </c>
    </row>
    <row r="1588" spans="1:6" ht="20.149999999999999" customHeight="1" x14ac:dyDescent="0.45">
      <c r="A1588" s="42" t="s">
        <v>103</v>
      </c>
      <c r="B1588" s="43" t="s">
        <v>205</v>
      </c>
      <c r="C1588" s="42" t="s">
        <v>215</v>
      </c>
      <c r="D1588" s="42" t="s">
        <v>214</v>
      </c>
      <c r="E1588" s="42">
        <v>2018</v>
      </c>
      <c r="F1588" s="44">
        <v>856852.70166660007</v>
      </c>
    </row>
    <row r="1589" spans="1:6" ht="20.149999999999999" customHeight="1" x14ac:dyDescent="0.45">
      <c r="A1589" s="42" t="s">
        <v>103</v>
      </c>
      <c r="B1589" s="43" t="s">
        <v>205</v>
      </c>
      <c r="C1589" s="42" t="s">
        <v>215</v>
      </c>
      <c r="D1589" s="42" t="s">
        <v>214</v>
      </c>
      <c r="E1589" s="42">
        <v>2019</v>
      </c>
      <c r="F1589" s="44">
        <v>4831440.0538533013</v>
      </c>
    </row>
    <row r="1590" spans="1:6" ht="20.149999999999999" customHeight="1" x14ac:dyDescent="0.45">
      <c r="A1590" s="42" t="s">
        <v>103</v>
      </c>
      <c r="B1590" s="43" t="s">
        <v>205</v>
      </c>
      <c r="C1590" s="42" t="s">
        <v>215</v>
      </c>
      <c r="D1590" s="42" t="s">
        <v>214</v>
      </c>
      <c r="E1590" s="42">
        <v>2020</v>
      </c>
      <c r="F1590" s="44">
        <v>5282403.8318671128</v>
      </c>
    </row>
    <row r="1591" spans="1:6" ht="20.149999999999999" customHeight="1" x14ac:dyDescent="0.45">
      <c r="A1591" s="42" t="s">
        <v>103</v>
      </c>
      <c r="B1591" s="43" t="s">
        <v>205</v>
      </c>
      <c r="C1591" s="42" t="s">
        <v>215</v>
      </c>
      <c r="D1591" s="42" t="s">
        <v>214</v>
      </c>
      <c r="E1591" s="42">
        <v>2021</v>
      </c>
      <c r="F1591" s="44">
        <v>3306101.0224590008</v>
      </c>
    </row>
    <row r="1592" spans="1:6" ht="20.149999999999999" customHeight="1" x14ac:dyDescent="0.45">
      <c r="A1592" s="42" t="s">
        <v>103</v>
      </c>
      <c r="B1592" s="43" t="s">
        <v>205</v>
      </c>
      <c r="C1592" s="42" t="s">
        <v>215</v>
      </c>
      <c r="D1592" s="42" t="s">
        <v>214</v>
      </c>
      <c r="E1592" s="42">
        <v>2022</v>
      </c>
      <c r="F1592" s="44">
        <v>2020148.4546407033</v>
      </c>
    </row>
    <row r="1593" spans="1:6" ht="20.149999999999999" customHeight="1" x14ac:dyDescent="0.45">
      <c r="A1593" s="42" t="s">
        <v>103</v>
      </c>
      <c r="B1593" s="43" t="s">
        <v>205</v>
      </c>
      <c r="C1593" s="42" t="s">
        <v>215</v>
      </c>
      <c r="D1593" s="42" t="s">
        <v>214</v>
      </c>
      <c r="E1593" s="42">
        <v>2023</v>
      </c>
      <c r="F1593" s="44">
        <v>16510036.090901736</v>
      </c>
    </row>
    <row r="1594" spans="1:6" ht="20.149999999999999" customHeight="1" x14ac:dyDescent="0.45">
      <c r="A1594" s="42" t="s">
        <v>103</v>
      </c>
      <c r="B1594" s="43" t="s">
        <v>205</v>
      </c>
      <c r="C1594" s="42" t="s">
        <v>215</v>
      </c>
      <c r="D1594" s="42" t="s">
        <v>214</v>
      </c>
      <c r="E1594" s="42">
        <v>2024</v>
      </c>
      <c r="F1594" s="44">
        <v>499209.56804599997</v>
      </c>
    </row>
    <row r="1595" spans="1:6" ht="20.149999999999999" customHeight="1" x14ac:dyDescent="0.45">
      <c r="A1595" s="42" t="s">
        <v>103</v>
      </c>
      <c r="B1595" s="43" t="s">
        <v>205</v>
      </c>
      <c r="C1595" s="42" t="s">
        <v>216</v>
      </c>
      <c r="D1595" s="42" t="s">
        <v>214</v>
      </c>
      <c r="E1595" s="42">
        <v>2018</v>
      </c>
      <c r="F1595" s="44">
        <v>163876.87467240001</v>
      </c>
    </row>
    <row r="1596" spans="1:6" ht="20.149999999999999" customHeight="1" x14ac:dyDescent="0.45">
      <c r="A1596" s="42" t="s">
        <v>103</v>
      </c>
      <c r="B1596" s="43" t="s">
        <v>205</v>
      </c>
      <c r="C1596" s="42" t="s">
        <v>216</v>
      </c>
      <c r="D1596" s="42" t="s">
        <v>214</v>
      </c>
      <c r="E1596" s="42">
        <v>2019</v>
      </c>
      <c r="F1596" s="44">
        <v>9302073.4422970023</v>
      </c>
    </row>
    <row r="1597" spans="1:6" ht="20.149999999999999" customHeight="1" x14ac:dyDescent="0.45">
      <c r="A1597" s="42" t="s">
        <v>103</v>
      </c>
      <c r="B1597" s="43" t="s">
        <v>205</v>
      </c>
      <c r="C1597" s="42" t="s">
        <v>216</v>
      </c>
      <c r="D1597" s="42" t="s">
        <v>214</v>
      </c>
      <c r="E1597" s="42">
        <v>2020</v>
      </c>
      <c r="F1597" s="44">
        <v>491417.53696940007</v>
      </c>
    </row>
    <row r="1598" spans="1:6" ht="20.149999999999999" customHeight="1" x14ac:dyDescent="0.45">
      <c r="A1598" s="42" t="s">
        <v>103</v>
      </c>
      <c r="B1598" s="43" t="s">
        <v>205</v>
      </c>
      <c r="C1598" s="42" t="s">
        <v>216</v>
      </c>
      <c r="D1598" s="42" t="s">
        <v>214</v>
      </c>
      <c r="E1598" s="42">
        <v>2021</v>
      </c>
      <c r="F1598" s="44">
        <v>8679411.7800000012</v>
      </c>
    </row>
    <row r="1599" spans="1:6" ht="20.149999999999999" customHeight="1" x14ac:dyDescent="0.45">
      <c r="A1599" s="42" t="s">
        <v>103</v>
      </c>
      <c r="B1599" s="43" t="s">
        <v>205</v>
      </c>
      <c r="C1599" s="42" t="s">
        <v>216</v>
      </c>
      <c r="D1599" s="42" t="s">
        <v>214</v>
      </c>
      <c r="E1599" s="42">
        <v>2022</v>
      </c>
      <c r="F1599" s="44">
        <v>11070</v>
      </c>
    </row>
    <row r="1600" spans="1:6" ht="20.149999999999999" customHeight="1" x14ac:dyDescent="0.45">
      <c r="A1600" s="42" t="s">
        <v>103</v>
      </c>
      <c r="B1600" s="43" t="s">
        <v>205</v>
      </c>
      <c r="C1600" s="42" t="s">
        <v>216</v>
      </c>
      <c r="D1600" s="42" t="s">
        <v>214</v>
      </c>
      <c r="E1600" s="42">
        <v>2023</v>
      </c>
      <c r="F1600" s="44">
        <v>703204.05911040003</v>
      </c>
    </row>
    <row r="1601" spans="1:6" ht="20.149999999999999" customHeight="1" x14ac:dyDescent="0.45">
      <c r="A1601" s="42" t="s">
        <v>103</v>
      </c>
      <c r="B1601" s="43" t="s">
        <v>205</v>
      </c>
      <c r="C1601" s="42" t="s">
        <v>216</v>
      </c>
      <c r="D1601" s="42" t="s">
        <v>214</v>
      </c>
      <c r="E1601" s="42">
        <v>2024</v>
      </c>
      <c r="F1601" s="44">
        <v>689277.03679000004</v>
      </c>
    </row>
    <row r="1602" spans="1:6" ht="20.149999999999999" customHeight="1" x14ac:dyDescent="0.45">
      <c r="A1602" s="42" t="s">
        <v>103</v>
      </c>
      <c r="B1602" s="43" t="s">
        <v>205</v>
      </c>
      <c r="C1602" s="42" t="s">
        <v>216</v>
      </c>
      <c r="D1602" s="42" t="s">
        <v>214</v>
      </c>
      <c r="E1602" s="42">
        <v>2025</v>
      </c>
      <c r="F1602" s="44">
        <v>557078.03879400005</v>
      </c>
    </row>
    <row r="1603" spans="1:6" ht="20.149999999999999" customHeight="1" x14ac:dyDescent="0.45">
      <c r="A1603" s="42" t="s">
        <v>103</v>
      </c>
      <c r="B1603" s="43" t="s">
        <v>205</v>
      </c>
      <c r="C1603" s="42" t="s">
        <v>217</v>
      </c>
      <c r="D1603" s="42" t="s">
        <v>214</v>
      </c>
      <c r="E1603" s="42">
        <v>2017</v>
      </c>
      <c r="F1603" s="44">
        <v>297792.37840300001</v>
      </c>
    </row>
    <row r="1604" spans="1:6" ht="20.149999999999999" customHeight="1" x14ac:dyDescent="0.45">
      <c r="A1604" s="42" t="s">
        <v>103</v>
      </c>
      <c r="B1604" s="43" t="s">
        <v>205</v>
      </c>
      <c r="C1604" s="42" t="s">
        <v>217</v>
      </c>
      <c r="D1604" s="42" t="s">
        <v>214</v>
      </c>
      <c r="E1604" s="42">
        <v>2018</v>
      </c>
      <c r="F1604" s="44">
        <v>595584.75680600002</v>
      </c>
    </row>
    <row r="1605" spans="1:6" ht="20.149999999999999" customHeight="1" x14ac:dyDescent="0.45">
      <c r="A1605" s="42" t="s">
        <v>103</v>
      </c>
      <c r="B1605" s="43" t="s">
        <v>205</v>
      </c>
      <c r="C1605" s="42" t="s">
        <v>217</v>
      </c>
      <c r="D1605" s="42" t="s">
        <v>214</v>
      </c>
      <c r="E1605" s="42">
        <v>2021</v>
      </c>
      <c r="F1605" s="44">
        <v>930781.45833000017</v>
      </c>
    </row>
    <row r="1606" spans="1:6" ht="20.149999999999999" customHeight="1" x14ac:dyDescent="0.45">
      <c r="A1606" s="42" t="s">
        <v>103</v>
      </c>
      <c r="B1606" s="43" t="s">
        <v>205</v>
      </c>
      <c r="C1606" s="42" t="s">
        <v>217</v>
      </c>
      <c r="D1606" s="42" t="s">
        <v>214</v>
      </c>
      <c r="E1606" s="42">
        <v>2022</v>
      </c>
      <c r="F1606" s="44">
        <v>1649728.4583300008</v>
      </c>
    </row>
    <row r="1607" spans="1:6" ht="20.149999999999999" customHeight="1" x14ac:dyDescent="0.45">
      <c r="A1607" s="42" t="s">
        <v>103</v>
      </c>
      <c r="B1607" s="43" t="s">
        <v>205</v>
      </c>
      <c r="C1607" s="42" t="s">
        <v>217</v>
      </c>
      <c r="D1607" s="42" t="s">
        <v>214</v>
      </c>
      <c r="E1607" s="42">
        <v>2023</v>
      </c>
      <c r="F1607" s="44">
        <v>6850466.7150500007</v>
      </c>
    </row>
    <row r="1608" spans="1:6" ht="20.149999999999999" customHeight="1" x14ac:dyDescent="0.45">
      <c r="A1608" s="42" t="s">
        <v>103</v>
      </c>
      <c r="B1608" s="43" t="s">
        <v>205</v>
      </c>
      <c r="C1608" s="42" t="s">
        <v>217</v>
      </c>
      <c r="D1608" s="42" t="s">
        <v>214</v>
      </c>
      <c r="E1608" s="42">
        <v>2024</v>
      </c>
      <c r="F1608" s="44">
        <v>21604330.349620003</v>
      </c>
    </row>
    <row r="1609" spans="1:6" ht="20.149999999999999" customHeight="1" x14ac:dyDescent="0.45">
      <c r="A1609" s="42" t="s">
        <v>103</v>
      </c>
      <c r="B1609" s="43" t="s">
        <v>205</v>
      </c>
      <c r="C1609" s="42" t="s">
        <v>217</v>
      </c>
      <c r="D1609" s="42" t="s">
        <v>214</v>
      </c>
      <c r="E1609" s="42">
        <v>2025</v>
      </c>
      <c r="F1609" s="44">
        <v>28357756.761360005</v>
      </c>
    </row>
    <row r="1610" spans="1:6" ht="20.149999999999999" customHeight="1" x14ac:dyDescent="0.45">
      <c r="A1610" s="42" t="s">
        <v>103</v>
      </c>
      <c r="B1610" s="43" t="s">
        <v>205</v>
      </c>
      <c r="C1610" s="42" t="s">
        <v>217</v>
      </c>
      <c r="D1610" s="42" t="s">
        <v>214</v>
      </c>
      <c r="E1610" s="42">
        <v>2026</v>
      </c>
      <c r="F1610" s="44">
        <v>22400708.064909998</v>
      </c>
    </row>
    <row r="1611" spans="1:6" ht="20.149999999999999" customHeight="1" x14ac:dyDescent="0.45">
      <c r="A1611" s="42" t="s">
        <v>103</v>
      </c>
      <c r="B1611" s="43" t="s">
        <v>205</v>
      </c>
      <c r="C1611" s="42" t="s">
        <v>217</v>
      </c>
      <c r="D1611" s="42" t="s">
        <v>214</v>
      </c>
      <c r="E1611" s="42">
        <v>2027</v>
      </c>
      <c r="F1611" s="44">
        <v>50000</v>
      </c>
    </row>
    <row r="1612" spans="1:6" ht="20.149999999999999" customHeight="1" x14ac:dyDescent="0.45">
      <c r="A1612" s="42" t="s">
        <v>103</v>
      </c>
      <c r="B1612" s="43" t="s">
        <v>205</v>
      </c>
      <c r="C1612" s="42" t="s">
        <v>218</v>
      </c>
      <c r="D1612" s="42" t="s">
        <v>214</v>
      </c>
      <c r="E1612" s="42">
        <v>2045</v>
      </c>
      <c r="F1612" s="44">
        <v>2669913.8999000001</v>
      </c>
    </row>
    <row r="1613" spans="1:6" ht="20.149999999999999" customHeight="1" x14ac:dyDescent="0.45">
      <c r="A1613" s="42" t="s">
        <v>104</v>
      </c>
      <c r="B1613" s="43" t="s">
        <v>205</v>
      </c>
      <c r="C1613" s="42" t="s">
        <v>213</v>
      </c>
      <c r="D1613" s="42" t="s">
        <v>214</v>
      </c>
      <c r="E1613" s="42">
        <v>2023</v>
      </c>
      <c r="F1613" s="44">
        <v>827307.2761893007</v>
      </c>
    </row>
    <row r="1614" spans="1:6" ht="20.149999999999999" customHeight="1" x14ac:dyDescent="0.45">
      <c r="A1614" s="42" t="s">
        <v>104</v>
      </c>
      <c r="B1614" s="43" t="s">
        <v>205</v>
      </c>
      <c r="C1614" s="42" t="s">
        <v>213</v>
      </c>
      <c r="D1614" s="42" t="s">
        <v>214</v>
      </c>
      <c r="E1614" s="42">
        <v>2024</v>
      </c>
      <c r="F1614" s="44">
        <v>922752.33697000064</v>
      </c>
    </row>
    <row r="1615" spans="1:6" ht="20.149999999999999" customHeight="1" x14ac:dyDescent="0.45">
      <c r="A1615" s="42" t="s">
        <v>104</v>
      </c>
      <c r="B1615" s="43" t="s">
        <v>205</v>
      </c>
      <c r="C1615" s="42" t="s">
        <v>213</v>
      </c>
      <c r="D1615" s="42" t="s">
        <v>214</v>
      </c>
      <c r="E1615" s="42">
        <v>2025</v>
      </c>
      <c r="F1615" s="44">
        <v>965055.04230960098</v>
      </c>
    </row>
    <row r="1616" spans="1:6" ht="20.149999999999999" customHeight="1" x14ac:dyDescent="0.45">
      <c r="A1616" s="42" t="s">
        <v>104</v>
      </c>
      <c r="B1616" s="43" t="s">
        <v>205</v>
      </c>
      <c r="C1616" s="42" t="s">
        <v>213</v>
      </c>
      <c r="D1616" s="42" t="s">
        <v>214</v>
      </c>
      <c r="E1616" s="42">
        <v>2026</v>
      </c>
      <c r="F1616" s="44">
        <v>245095.76057729995</v>
      </c>
    </row>
    <row r="1617" spans="1:6" ht="20.149999999999999" customHeight="1" x14ac:dyDescent="0.45">
      <c r="A1617" s="42" t="s">
        <v>104</v>
      </c>
      <c r="B1617" s="43" t="s">
        <v>205</v>
      </c>
      <c r="C1617" s="42" t="s">
        <v>215</v>
      </c>
      <c r="D1617" s="42" t="s">
        <v>214</v>
      </c>
      <c r="E1617" s="42">
        <v>2018</v>
      </c>
      <c r="F1617" s="44">
        <v>1446324.2115373998</v>
      </c>
    </row>
    <row r="1618" spans="1:6" ht="20.149999999999999" customHeight="1" x14ac:dyDescent="0.45">
      <c r="A1618" s="42" t="s">
        <v>104</v>
      </c>
      <c r="B1618" s="43" t="s">
        <v>205</v>
      </c>
      <c r="C1618" s="42" t="s">
        <v>215</v>
      </c>
      <c r="D1618" s="42" t="s">
        <v>214</v>
      </c>
      <c r="E1618" s="42">
        <v>2019</v>
      </c>
      <c r="F1618" s="44">
        <v>7354682.4682024</v>
      </c>
    </row>
    <row r="1619" spans="1:6" ht="20.149999999999999" customHeight="1" x14ac:dyDescent="0.45">
      <c r="A1619" s="42" t="s">
        <v>104</v>
      </c>
      <c r="B1619" s="43" t="s">
        <v>205</v>
      </c>
      <c r="C1619" s="42" t="s">
        <v>215</v>
      </c>
      <c r="D1619" s="42" t="s">
        <v>214</v>
      </c>
      <c r="E1619" s="42">
        <v>2020</v>
      </c>
      <c r="F1619" s="44">
        <v>622905.61025640008</v>
      </c>
    </row>
    <row r="1620" spans="1:6" ht="20.149999999999999" customHeight="1" x14ac:dyDescent="0.45">
      <c r="A1620" s="42" t="s">
        <v>104</v>
      </c>
      <c r="B1620" s="43" t="s">
        <v>205</v>
      </c>
      <c r="C1620" s="42" t="s">
        <v>215</v>
      </c>
      <c r="D1620" s="42" t="s">
        <v>214</v>
      </c>
      <c r="E1620" s="42">
        <v>2021</v>
      </c>
      <c r="F1620" s="44">
        <v>370547.61606299999</v>
      </c>
    </row>
    <row r="1621" spans="1:6" ht="20.149999999999999" customHeight="1" x14ac:dyDescent="0.45">
      <c r="A1621" s="42" t="s">
        <v>104</v>
      </c>
      <c r="B1621" s="43" t="s">
        <v>205</v>
      </c>
      <c r="C1621" s="42" t="s">
        <v>215</v>
      </c>
      <c r="D1621" s="42" t="s">
        <v>214</v>
      </c>
      <c r="E1621" s="42">
        <v>2022</v>
      </c>
      <c r="F1621" s="44">
        <v>20257233.8404557</v>
      </c>
    </row>
    <row r="1622" spans="1:6" ht="20.149999999999999" customHeight="1" x14ac:dyDescent="0.45">
      <c r="A1622" s="42" t="s">
        <v>104</v>
      </c>
      <c r="B1622" s="43" t="s">
        <v>205</v>
      </c>
      <c r="C1622" s="42" t="s">
        <v>215</v>
      </c>
      <c r="D1622" s="42" t="s">
        <v>214</v>
      </c>
      <c r="E1622" s="42">
        <v>2023</v>
      </c>
      <c r="F1622" s="44">
        <v>11907160.998234769</v>
      </c>
    </row>
    <row r="1623" spans="1:6" ht="20.149999999999999" customHeight="1" x14ac:dyDescent="0.45">
      <c r="A1623" s="42" t="s">
        <v>104</v>
      </c>
      <c r="B1623" s="43" t="s">
        <v>205</v>
      </c>
      <c r="C1623" s="42" t="s">
        <v>216</v>
      </c>
      <c r="D1623" s="42" t="s">
        <v>214</v>
      </c>
      <c r="E1623" s="42">
        <v>2018</v>
      </c>
      <c r="F1623" s="44">
        <v>277802.76922800002</v>
      </c>
    </row>
    <row r="1624" spans="1:6" ht="20.149999999999999" customHeight="1" x14ac:dyDescent="0.45">
      <c r="A1624" s="42" t="s">
        <v>104</v>
      </c>
      <c r="B1624" s="43" t="s">
        <v>205</v>
      </c>
      <c r="C1624" s="42" t="s">
        <v>216</v>
      </c>
      <c r="D1624" s="42" t="s">
        <v>214</v>
      </c>
      <c r="E1624" s="42">
        <v>2019</v>
      </c>
      <c r="F1624" s="44">
        <v>6316582.3333320003</v>
      </c>
    </row>
    <row r="1625" spans="1:6" ht="20.149999999999999" customHeight="1" x14ac:dyDescent="0.45">
      <c r="A1625" s="42" t="s">
        <v>104</v>
      </c>
      <c r="B1625" s="43" t="s">
        <v>205</v>
      </c>
      <c r="C1625" s="42" t="s">
        <v>216</v>
      </c>
      <c r="D1625" s="42" t="s">
        <v>214</v>
      </c>
      <c r="E1625" s="42">
        <v>2020</v>
      </c>
      <c r="F1625" s="44">
        <v>1059858.461538</v>
      </c>
    </row>
    <row r="1626" spans="1:6" ht="20.149999999999999" customHeight="1" x14ac:dyDescent="0.45">
      <c r="A1626" s="42" t="s">
        <v>104</v>
      </c>
      <c r="B1626" s="43" t="s">
        <v>205</v>
      </c>
      <c r="C1626" s="42" t="s">
        <v>216</v>
      </c>
      <c r="D1626" s="42" t="s">
        <v>214</v>
      </c>
      <c r="E1626" s="42">
        <v>2021</v>
      </c>
      <c r="F1626" s="44">
        <v>14352605.326709004</v>
      </c>
    </row>
    <row r="1627" spans="1:6" ht="20.149999999999999" customHeight="1" x14ac:dyDescent="0.45">
      <c r="A1627" s="42" t="s">
        <v>104</v>
      </c>
      <c r="B1627" s="43" t="s">
        <v>205</v>
      </c>
      <c r="C1627" s="42" t="s">
        <v>216</v>
      </c>
      <c r="D1627" s="42" t="s">
        <v>214</v>
      </c>
      <c r="E1627" s="42">
        <v>2022</v>
      </c>
      <c r="F1627" s="44">
        <v>2596449.2094484009</v>
      </c>
    </row>
    <row r="1628" spans="1:6" ht="20.149999999999999" customHeight="1" x14ac:dyDescent="0.45">
      <c r="A1628" s="42" t="s">
        <v>104</v>
      </c>
      <c r="B1628" s="43" t="s">
        <v>205</v>
      </c>
      <c r="C1628" s="42" t="s">
        <v>216</v>
      </c>
      <c r="D1628" s="42" t="s">
        <v>214</v>
      </c>
      <c r="E1628" s="42">
        <v>2023</v>
      </c>
      <c r="F1628" s="44">
        <v>17400688.908049479</v>
      </c>
    </row>
    <row r="1629" spans="1:6" ht="20.149999999999999" customHeight="1" x14ac:dyDescent="0.45">
      <c r="A1629" s="42" t="s">
        <v>104</v>
      </c>
      <c r="B1629" s="43" t="s">
        <v>205</v>
      </c>
      <c r="C1629" s="42" t="s">
        <v>216</v>
      </c>
      <c r="D1629" s="42" t="s">
        <v>214</v>
      </c>
      <c r="E1629" s="42">
        <v>2024</v>
      </c>
      <c r="F1629" s="44">
        <v>8618881.0368626807</v>
      </c>
    </row>
    <row r="1630" spans="1:6" ht="20.149999999999999" customHeight="1" x14ac:dyDescent="0.45">
      <c r="A1630" s="42" t="s">
        <v>104</v>
      </c>
      <c r="B1630" s="43" t="s">
        <v>205</v>
      </c>
      <c r="C1630" s="42" t="s">
        <v>216</v>
      </c>
      <c r="D1630" s="42" t="s">
        <v>214</v>
      </c>
      <c r="E1630" s="42">
        <v>2025</v>
      </c>
      <c r="F1630" s="44">
        <v>9391039.8403960019</v>
      </c>
    </row>
    <row r="1631" spans="1:6" ht="20.149999999999999" customHeight="1" x14ac:dyDescent="0.45">
      <c r="A1631" s="42" t="s">
        <v>104</v>
      </c>
      <c r="B1631" s="43" t="s">
        <v>205</v>
      </c>
      <c r="C1631" s="42" t="s">
        <v>216</v>
      </c>
      <c r="D1631" s="42" t="s">
        <v>214</v>
      </c>
      <c r="E1631" s="42">
        <v>2026</v>
      </c>
      <c r="F1631" s="44">
        <v>569665.70400399994</v>
      </c>
    </row>
    <row r="1632" spans="1:6" ht="20.149999999999999" customHeight="1" x14ac:dyDescent="0.45">
      <c r="A1632" s="42" t="s">
        <v>104</v>
      </c>
      <c r="B1632" s="43" t="s">
        <v>205</v>
      </c>
      <c r="C1632" s="42" t="s">
        <v>217</v>
      </c>
      <c r="D1632" s="42" t="s">
        <v>214</v>
      </c>
      <c r="E1632" s="42">
        <v>2023</v>
      </c>
      <c r="F1632" s="44">
        <v>14424020.220000003</v>
      </c>
    </row>
    <row r="1633" spans="1:6" ht="20.149999999999999" customHeight="1" x14ac:dyDescent="0.45">
      <c r="A1633" s="42" t="s">
        <v>104</v>
      </c>
      <c r="B1633" s="43" t="s">
        <v>205</v>
      </c>
      <c r="C1633" s="42" t="s">
        <v>217</v>
      </c>
      <c r="D1633" s="42" t="s">
        <v>214</v>
      </c>
      <c r="E1633" s="42">
        <v>2024</v>
      </c>
      <c r="F1633" s="44">
        <v>10979796.291999999</v>
      </c>
    </row>
    <row r="1634" spans="1:6" ht="20.149999999999999" customHeight="1" x14ac:dyDescent="0.45">
      <c r="A1634" s="42" t="s">
        <v>104</v>
      </c>
      <c r="B1634" s="43" t="s">
        <v>205</v>
      </c>
      <c r="C1634" s="42" t="s">
        <v>217</v>
      </c>
      <c r="D1634" s="42" t="s">
        <v>214</v>
      </c>
      <c r="E1634" s="42">
        <v>2025</v>
      </c>
      <c r="F1634" s="44">
        <v>7315223.9279999994</v>
      </c>
    </row>
    <row r="1635" spans="1:6" ht="20.149999999999999" customHeight="1" x14ac:dyDescent="0.45">
      <c r="A1635" s="42" t="s">
        <v>105</v>
      </c>
      <c r="B1635" s="43" t="s">
        <v>205</v>
      </c>
      <c r="C1635" s="42" t="s">
        <v>215</v>
      </c>
      <c r="D1635" s="42" t="s">
        <v>214</v>
      </c>
      <c r="E1635" s="42">
        <v>2018</v>
      </c>
      <c r="F1635" s="44">
        <v>908151.12695980014</v>
      </c>
    </row>
    <row r="1636" spans="1:6" ht="20.149999999999999" customHeight="1" x14ac:dyDescent="0.45">
      <c r="A1636" s="42" t="s">
        <v>105</v>
      </c>
      <c r="B1636" s="43" t="s">
        <v>205</v>
      </c>
      <c r="C1636" s="42" t="s">
        <v>215</v>
      </c>
      <c r="D1636" s="42" t="s">
        <v>214</v>
      </c>
      <c r="E1636" s="42">
        <v>2019</v>
      </c>
      <c r="F1636" s="44">
        <v>16960303.510711532</v>
      </c>
    </row>
    <row r="1637" spans="1:6" ht="20.149999999999999" customHeight="1" x14ac:dyDescent="0.45">
      <c r="A1637" s="42" t="s">
        <v>105</v>
      </c>
      <c r="B1637" s="43" t="s">
        <v>205</v>
      </c>
      <c r="C1637" s="42" t="s">
        <v>215</v>
      </c>
      <c r="D1637" s="42" t="s">
        <v>214</v>
      </c>
      <c r="E1637" s="42">
        <v>2020</v>
      </c>
      <c r="F1637" s="44">
        <v>6465766.50553382</v>
      </c>
    </row>
    <row r="1638" spans="1:6" ht="20.149999999999999" customHeight="1" x14ac:dyDescent="0.45">
      <c r="A1638" s="42" t="s">
        <v>105</v>
      </c>
      <c r="B1638" s="43" t="s">
        <v>205</v>
      </c>
      <c r="C1638" s="42" t="s">
        <v>215</v>
      </c>
      <c r="D1638" s="42" t="s">
        <v>214</v>
      </c>
      <c r="E1638" s="42">
        <v>2021</v>
      </c>
      <c r="F1638" s="44">
        <v>33070282.088574197</v>
      </c>
    </row>
    <row r="1639" spans="1:6" ht="20.149999999999999" customHeight="1" x14ac:dyDescent="0.45">
      <c r="A1639" s="42" t="s">
        <v>105</v>
      </c>
      <c r="B1639" s="43" t="s">
        <v>205</v>
      </c>
      <c r="C1639" s="42" t="s">
        <v>215</v>
      </c>
      <c r="D1639" s="42" t="s">
        <v>214</v>
      </c>
      <c r="E1639" s="42">
        <v>2022</v>
      </c>
      <c r="F1639" s="44">
        <v>2853041.2095642006</v>
      </c>
    </row>
    <row r="1640" spans="1:6" ht="20.149999999999999" customHeight="1" x14ac:dyDescent="0.45">
      <c r="A1640" s="42" t="s">
        <v>105</v>
      </c>
      <c r="B1640" s="43" t="s">
        <v>205</v>
      </c>
      <c r="C1640" s="42" t="s">
        <v>215</v>
      </c>
      <c r="D1640" s="42" t="s">
        <v>214</v>
      </c>
      <c r="E1640" s="42">
        <v>2023</v>
      </c>
      <c r="F1640" s="44">
        <v>100741279.70742658</v>
      </c>
    </row>
    <row r="1641" spans="1:6" ht="20.149999999999999" customHeight="1" x14ac:dyDescent="0.45">
      <c r="A1641" s="42" t="s">
        <v>105</v>
      </c>
      <c r="B1641" s="43" t="s">
        <v>205</v>
      </c>
      <c r="C1641" s="42" t="s">
        <v>215</v>
      </c>
      <c r="D1641" s="42" t="s">
        <v>214</v>
      </c>
      <c r="E1641" s="42">
        <v>2024</v>
      </c>
      <c r="F1641" s="44">
        <v>4956948.444000341</v>
      </c>
    </row>
    <row r="1642" spans="1:6" ht="20.149999999999999" customHeight="1" x14ac:dyDescent="0.45">
      <c r="A1642" s="42" t="s">
        <v>106</v>
      </c>
      <c r="B1642" s="43" t="s">
        <v>205</v>
      </c>
      <c r="C1642" s="42" t="s">
        <v>215</v>
      </c>
      <c r="D1642" s="42" t="s">
        <v>214</v>
      </c>
      <c r="E1642" s="42">
        <v>2018</v>
      </c>
      <c r="F1642" s="44">
        <v>993301.41437679995</v>
      </c>
    </row>
    <row r="1643" spans="1:6" ht="20.149999999999999" customHeight="1" x14ac:dyDescent="0.45">
      <c r="A1643" s="42" t="s">
        <v>106</v>
      </c>
      <c r="B1643" s="43" t="s">
        <v>205</v>
      </c>
      <c r="C1643" s="42" t="s">
        <v>215</v>
      </c>
      <c r="D1643" s="42" t="s">
        <v>214</v>
      </c>
      <c r="E1643" s="42">
        <v>2019</v>
      </c>
      <c r="F1643" s="44">
        <v>21291695.131424922</v>
      </c>
    </row>
    <row r="1644" spans="1:6" ht="20.149999999999999" customHeight="1" x14ac:dyDescent="0.45">
      <c r="A1644" s="42" t="s">
        <v>106</v>
      </c>
      <c r="B1644" s="43" t="s">
        <v>205</v>
      </c>
      <c r="C1644" s="42" t="s">
        <v>215</v>
      </c>
      <c r="D1644" s="42" t="s">
        <v>214</v>
      </c>
      <c r="E1644" s="42">
        <v>2020</v>
      </c>
      <c r="F1644" s="44">
        <v>10019521.342207341</v>
      </c>
    </row>
    <row r="1645" spans="1:6" ht="20.149999999999999" customHeight="1" x14ac:dyDescent="0.45">
      <c r="A1645" s="42" t="s">
        <v>106</v>
      </c>
      <c r="B1645" s="43" t="s">
        <v>205</v>
      </c>
      <c r="C1645" s="42" t="s">
        <v>215</v>
      </c>
      <c r="D1645" s="42" t="s">
        <v>214</v>
      </c>
      <c r="E1645" s="42">
        <v>2021</v>
      </c>
      <c r="F1645" s="44">
        <v>20069921.040733244</v>
      </c>
    </row>
    <row r="1646" spans="1:6" ht="20.149999999999999" customHeight="1" x14ac:dyDescent="0.45">
      <c r="A1646" s="42" t="s">
        <v>106</v>
      </c>
      <c r="B1646" s="43" t="s">
        <v>205</v>
      </c>
      <c r="C1646" s="42" t="s">
        <v>215</v>
      </c>
      <c r="D1646" s="42" t="s">
        <v>214</v>
      </c>
      <c r="E1646" s="42">
        <v>2022</v>
      </c>
      <c r="F1646" s="44">
        <v>12628775.831225466</v>
      </c>
    </row>
    <row r="1647" spans="1:6" ht="20.149999999999999" customHeight="1" x14ac:dyDescent="0.45">
      <c r="A1647" s="42" t="s">
        <v>106</v>
      </c>
      <c r="B1647" s="43" t="s">
        <v>205</v>
      </c>
      <c r="C1647" s="42" t="s">
        <v>215</v>
      </c>
      <c r="D1647" s="42" t="s">
        <v>214</v>
      </c>
      <c r="E1647" s="42">
        <v>2023</v>
      </c>
      <c r="F1647" s="44">
        <v>79445281.908209324</v>
      </c>
    </row>
    <row r="1648" spans="1:6" ht="20.149999999999999" customHeight="1" x14ac:dyDescent="0.45">
      <c r="A1648" s="42" t="s">
        <v>106</v>
      </c>
      <c r="B1648" s="43" t="s">
        <v>205</v>
      </c>
      <c r="C1648" s="42" t="s">
        <v>215</v>
      </c>
      <c r="D1648" s="42" t="s">
        <v>214</v>
      </c>
      <c r="E1648" s="42">
        <v>2024</v>
      </c>
      <c r="F1648" s="44">
        <v>387967.05465546</v>
      </c>
    </row>
    <row r="1649" spans="1:6" ht="20.149999999999999" customHeight="1" x14ac:dyDescent="0.45">
      <c r="A1649" s="42" t="s">
        <v>108</v>
      </c>
      <c r="B1649" s="43" t="s">
        <v>185</v>
      </c>
      <c r="C1649" s="42" t="s">
        <v>213</v>
      </c>
      <c r="D1649" s="42" t="s">
        <v>223</v>
      </c>
      <c r="E1649" s="42">
        <v>2018</v>
      </c>
      <c r="F1649" s="44">
        <v>3409816.0709180003</v>
      </c>
    </row>
    <row r="1650" spans="1:6" ht="20.149999999999999" customHeight="1" x14ac:dyDescent="0.45">
      <c r="A1650" s="42" t="s">
        <v>108</v>
      </c>
      <c r="B1650" s="43" t="s">
        <v>185</v>
      </c>
      <c r="C1650" s="42" t="s">
        <v>213</v>
      </c>
      <c r="D1650" s="42" t="s">
        <v>223</v>
      </c>
      <c r="E1650" s="42">
        <v>2019</v>
      </c>
      <c r="F1650" s="44">
        <v>3770757.5193579998</v>
      </c>
    </row>
    <row r="1651" spans="1:6" ht="20.149999999999999" customHeight="1" x14ac:dyDescent="0.45">
      <c r="A1651" s="42" t="s">
        <v>108</v>
      </c>
      <c r="B1651" s="43" t="s">
        <v>185</v>
      </c>
      <c r="C1651" s="42" t="s">
        <v>213</v>
      </c>
      <c r="D1651" s="42" t="s">
        <v>223</v>
      </c>
      <c r="E1651" s="42">
        <v>2020</v>
      </c>
      <c r="F1651" s="44">
        <v>3778549.4000309999</v>
      </c>
    </row>
    <row r="1652" spans="1:6" ht="20.149999999999999" customHeight="1" x14ac:dyDescent="0.45">
      <c r="A1652" s="42" t="s">
        <v>108</v>
      </c>
      <c r="B1652" s="43" t="s">
        <v>185</v>
      </c>
      <c r="C1652" s="42" t="s">
        <v>213</v>
      </c>
      <c r="D1652" s="42" t="s">
        <v>223</v>
      </c>
      <c r="E1652" s="42">
        <v>2021</v>
      </c>
      <c r="F1652" s="44">
        <v>595086.85330099997</v>
      </c>
    </row>
    <row r="1653" spans="1:6" ht="20.149999999999999" customHeight="1" x14ac:dyDescent="0.45">
      <c r="A1653" s="42" t="s">
        <v>108</v>
      </c>
      <c r="B1653" s="43" t="s">
        <v>185</v>
      </c>
      <c r="C1653" s="42" t="s">
        <v>213</v>
      </c>
      <c r="D1653" s="42" t="s">
        <v>223</v>
      </c>
      <c r="E1653" s="42">
        <v>2022</v>
      </c>
      <c r="F1653" s="44">
        <v>1138675.4296729998</v>
      </c>
    </row>
    <row r="1654" spans="1:6" ht="20.149999999999999" customHeight="1" x14ac:dyDescent="0.45">
      <c r="A1654" s="42" t="s">
        <v>108</v>
      </c>
      <c r="B1654" s="43" t="s">
        <v>185</v>
      </c>
      <c r="C1654" s="42" t="s">
        <v>213</v>
      </c>
      <c r="D1654" s="42" t="s">
        <v>223</v>
      </c>
      <c r="E1654" s="42">
        <v>2023</v>
      </c>
      <c r="F1654" s="44">
        <v>1344001.2453029999</v>
      </c>
    </row>
    <row r="1655" spans="1:6" ht="20.149999999999999" customHeight="1" x14ac:dyDescent="0.45">
      <c r="A1655" s="42" t="s">
        <v>108</v>
      </c>
      <c r="B1655" s="43" t="s">
        <v>185</v>
      </c>
      <c r="C1655" s="42" t="s">
        <v>213</v>
      </c>
      <c r="D1655" s="42" t="s">
        <v>223</v>
      </c>
      <c r="E1655" s="42">
        <v>2024</v>
      </c>
      <c r="F1655" s="44">
        <v>1043012.4862469998</v>
      </c>
    </row>
    <row r="1656" spans="1:6" ht="20.149999999999999" customHeight="1" x14ac:dyDescent="0.45">
      <c r="A1656" s="42" t="s">
        <v>108</v>
      </c>
      <c r="B1656" s="43" t="s">
        <v>185</v>
      </c>
      <c r="C1656" s="42" t="s">
        <v>213</v>
      </c>
      <c r="D1656" s="42" t="s">
        <v>223</v>
      </c>
      <c r="E1656" s="42">
        <v>2025</v>
      </c>
      <c r="F1656" s="44">
        <v>1933555.0095764999</v>
      </c>
    </row>
    <row r="1657" spans="1:6" ht="20.149999999999999" customHeight="1" x14ac:dyDescent="0.45">
      <c r="A1657" s="42" t="s">
        <v>108</v>
      </c>
      <c r="B1657" s="43" t="s">
        <v>185</v>
      </c>
      <c r="C1657" s="42" t="s">
        <v>213</v>
      </c>
      <c r="D1657" s="42" t="s">
        <v>223</v>
      </c>
      <c r="E1657" s="42">
        <v>2026</v>
      </c>
      <c r="F1657" s="44">
        <v>1859051.059378</v>
      </c>
    </row>
    <row r="1658" spans="1:6" ht="20.149999999999999" customHeight="1" x14ac:dyDescent="0.45">
      <c r="A1658" s="42" t="s">
        <v>108</v>
      </c>
      <c r="B1658" s="43" t="s">
        <v>185</v>
      </c>
      <c r="C1658" s="42" t="s">
        <v>213</v>
      </c>
      <c r="D1658" s="42" t="s">
        <v>223</v>
      </c>
      <c r="E1658" s="42">
        <v>2027</v>
      </c>
      <c r="F1658" s="44">
        <v>2145280.2031475008</v>
      </c>
    </row>
    <row r="1659" spans="1:6" ht="20.149999999999999" customHeight="1" x14ac:dyDescent="0.45">
      <c r="A1659" s="42" t="s">
        <v>108</v>
      </c>
      <c r="B1659" s="43" t="s">
        <v>185</v>
      </c>
      <c r="C1659" s="42" t="s">
        <v>213</v>
      </c>
      <c r="D1659" s="42" t="s">
        <v>223</v>
      </c>
      <c r="E1659" s="42">
        <v>2028</v>
      </c>
      <c r="F1659" s="44">
        <v>1756087.7557440007</v>
      </c>
    </row>
    <row r="1660" spans="1:6" ht="20.149999999999999" customHeight="1" x14ac:dyDescent="0.45">
      <c r="A1660" s="42" t="s">
        <v>108</v>
      </c>
      <c r="B1660" s="43" t="s">
        <v>185</v>
      </c>
      <c r="C1660" s="42" t="s">
        <v>213</v>
      </c>
      <c r="D1660" s="42" t="s">
        <v>223</v>
      </c>
      <c r="E1660" s="42">
        <v>2029</v>
      </c>
      <c r="F1660" s="44">
        <v>1774286.3554915001</v>
      </c>
    </row>
    <row r="1661" spans="1:6" ht="20.149999999999999" customHeight="1" x14ac:dyDescent="0.45">
      <c r="A1661" s="42" t="s">
        <v>108</v>
      </c>
      <c r="B1661" s="43" t="s">
        <v>185</v>
      </c>
      <c r="C1661" s="42" t="s">
        <v>213</v>
      </c>
      <c r="D1661" s="42" t="s">
        <v>223</v>
      </c>
      <c r="E1661" s="42">
        <v>2030</v>
      </c>
      <c r="F1661" s="44">
        <v>1806948.0588590002</v>
      </c>
    </row>
    <row r="1662" spans="1:6" ht="20.149999999999999" customHeight="1" x14ac:dyDescent="0.45">
      <c r="A1662" s="42" t="s">
        <v>108</v>
      </c>
      <c r="B1662" s="43" t="s">
        <v>185</v>
      </c>
      <c r="C1662" s="42" t="s">
        <v>213</v>
      </c>
      <c r="D1662" s="42" t="s">
        <v>223</v>
      </c>
      <c r="E1662" s="42">
        <v>2031</v>
      </c>
      <c r="F1662" s="44">
        <v>1683483.5342875</v>
      </c>
    </row>
    <row r="1663" spans="1:6" ht="20.149999999999999" customHeight="1" x14ac:dyDescent="0.45">
      <c r="A1663" s="42" t="s">
        <v>108</v>
      </c>
      <c r="B1663" s="43" t="s">
        <v>185</v>
      </c>
      <c r="C1663" s="42" t="s">
        <v>213</v>
      </c>
      <c r="D1663" s="42" t="s">
        <v>223</v>
      </c>
      <c r="E1663" s="42">
        <v>2032</v>
      </c>
      <c r="F1663" s="44">
        <v>1648743.3577369994</v>
      </c>
    </row>
    <row r="1664" spans="1:6" ht="20.149999999999999" customHeight="1" x14ac:dyDescent="0.45">
      <c r="A1664" s="42" t="s">
        <v>108</v>
      </c>
      <c r="B1664" s="43" t="s">
        <v>185</v>
      </c>
      <c r="C1664" s="42" t="s">
        <v>213</v>
      </c>
      <c r="D1664" s="42" t="s">
        <v>223</v>
      </c>
      <c r="E1664" s="42">
        <v>2033</v>
      </c>
      <c r="F1664" s="44">
        <v>1619427.5769795005</v>
      </c>
    </row>
    <row r="1665" spans="1:6" ht="20.149999999999999" customHeight="1" x14ac:dyDescent="0.45">
      <c r="A1665" s="42" t="s">
        <v>108</v>
      </c>
      <c r="B1665" s="43" t="s">
        <v>185</v>
      </c>
      <c r="C1665" s="42" t="s">
        <v>213</v>
      </c>
      <c r="D1665" s="42" t="s">
        <v>223</v>
      </c>
      <c r="E1665" s="42">
        <v>2034</v>
      </c>
      <c r="F1665" s="44">
        <v>1602608.5739590006</v>
      </c>
    </row>
    <row r="1666" spans="1:6" ht="20.149999999999999" customHeight="1" x14ac:dyDescent="0.45">
      <c r="A1666" s="42" t="s">
        <v>108</v>
      </c>
      <c r="B1666" s="43" t="s">
        <v>185</v>
      </c>
      <c r="C1666" s="42" t="s">
        <v>215</v>
      </c>
      <c r="D1666" s="42" t="s">
        <v>223</v>
      </c>
      <c r="E1666" s="42">
        <v>2018</v>
      </c>
      <c r="F1666" s="44">
        <v>144533.33333200001</v>
      </c>
    </row>
    <row r="1667" spans="1:6" ht="20.149999999999999" customHeight="1" x14ac:dyDescent="0.45">
      <c r="A1667" s="42" t="s">
        <v>108</v>
      </c>
      <c r="B1667" s="43" t="s">
        <v>185</v>
      </c>
      <c r="C1667" s="42" t="s">
        <v>215</v>
      </c>
      <c r="D1667" s="42" t="s">
        <v>223</v>
      </c>
      <c r="E1667" s="42">
        <v>2019</v>
      </c>
      <c r="F1667" s="44">
        <v>8991405.3333320003</v>
      </c>
    </row>
    <row r="1668" spans="1:6" ht="20.149999999999999" customHeight="1" x14ac:dyDescent="0.45">
      <c r="A1668" s="42" t="s">
        <v>108</v>
      </c>
      <c r="B1668" s="43" t="s">
        <v>185</v>
      </c>
      <c r="C1668" s="42" t="s">
        <v>215</v>
      </c>
      <c r="D1668" s="42" t="s">
        <v>223</v>
      </c>
      <c r="E1668" s="42">
        <v>2020</v>
      </c>
      <c r="F1668" s="44">
        <v>523333.33333399997</v>
      </c>
    </row>
    <row r="1669" spans="1:6" ht="20.149999999999999" customHeight="1" x14ac:dyDescent="0.45">
      <c r="A1669" s="42" t="s">
        <v>108</v>
      </c>
      <c r="B1669" s="43" t="s">
        <v>185</v>
      </c>
      <c r="C1669" s="42" t="s">
        <v>217</v>
      </c>
      <c r="D1669" s="42" t="s">
        <v>223</v>
      </c>
      <c r="E1669" s="42">
        <v>2018</v>
      </c>
      <c r="F1669" s="44">
        <v>138407.89473999999</v>
      </c>
    </row>
    <row r="1670" spans="1:6" ht="20.149999999999999" customHeight="1" x14ac:dyDescent="0.45">
      <c r="A1670" s="42" t="s">
        <v>108</v>
      </c>
      <c r="B1670" s="43" t="s">
        <v>185</v>
      </c>
      <c r="C1670" s="42" t="s">
        <v>217</v>
      </c>
      <c r="D1670" s="42" t="s">
        <v>223</v>
      </c>
      <c r="E1670" s="42">
        <v>2019</v>
      </c>
      <c r="F1670" s="44">
        <v>14135978.883550001</v>
      </c>
    </row>
    <row r="1671" spans="1:6" ht="20.149999999999999" customHeight="1" x14ac:dyDescent="0.45">
      <c r="A1671" s="42" t="s">
        <v>108</v>
      </c>
      <c r="B1671" s="43" t="s">
        <v>185</v>
      </c>
      <c r="C1671" s="42" t="s">
        <v>217</v>
      </c>
      <c r="D1671" s="42" t="s">
        <v>223</v>
      </c>
      <c r="E1671" s="42">
        <v>2020</v>
      </c>
      <c r="F1671" s="44">
        <v>11194070.988770001</v>
      </c>
    </row>
    <row r="1672" spans="1:6" ht="20.149999999999999" customHeight="1" x14ac:dyDescent="0.45">
      <c r="A1672" s="42" t="s">
        <v>108</v>
      </c>
      <c r="B1672" s="43" t="s">
        <v>185</v>
      </c>
      <c r="C1672" s="42" t="s">
        <v>217</v>
      </c>
      <c r="D1672" s="42" t="s">
        <v>223</v>
      </c>
      <c r="E1672" s="42">
        <v>2021</v>
      </c>
      <c r="F1672" s="44">
        <v>452899.01859539998</v>
      </c>
    </row>
    <row r="1673" spans="1:6" ht="20.149999999999999" customHeight="1" x14ac:dyDescent="0.45">
      <c r="A1673" s="42" t="s">
        <v>108</v>
      </c>
      <c r="B1673" s="43" t="s">
        <v>185</v>
      </c>
      <c r="C1673" s="42" t="s">
        <v>217</v>
      </c>
      <c r="D1673" s="42" t="s">
        <v>223</v>
      </c>
      <c r="E1673" s="42">
        <v>2022</v>
      </c>
      <c r="F1673" s="44">
        <v>10741604.582481001</v>
      </c>
    </row>
    <row r="1674" spans="1:6" ht="20.149999999999999" customHeight="1" x14ac:dyDescent="0.45">
      <c r="A1674" s="42" t="s">
        <v>108</v>
      </c>
      <c r="B1674" s="43" t="s">
        <v>185</v>
      </c>
      <c r="C1674" s="42" t="s">
        <v>217</v>
      </c>
      <c r="D1674" s="42" t="s">
        <v>223</v>
      </c>
      <c r="E1674" s="42">
        <v>2023</v>
      </c>
      <c r="F1674" s="44">
        <v>20072368.598768998</v>
      </c>
    </row>
    <row r="1675" spans="1:6" ht="20.149999999999999" customHeight="1" x14ac:dyDescent="0.45">
      <c r="A1675" s="42" t="s">
        <v>108</v>
      </c>
      <c r="B1675" s="43" t="s">
        <v>185</v>
      </c>
      <c r="C1675" s="42" t="s">
        <v>217</v>
      </c>
      <c r="D1675" s="42" t="s">
        <v>223</v>
      </c>
      <c r="E1675" s="42">
        <v>2024</v>
      </c>
      <c r="F1675" s="44">
        <v>363277.76153350004</v>
      </c>
    </row>
    <row r="1676" spans="1:6" ht="20.149999999999999" customHeight="1" x14ac:dyDescent="0.45">
      <c r="A1676" s="42" t="s">
        <v>108</v>
      </c>
      <c r="B1676" s="43" t="s">
        <v>185</v>
      </c>
      <c r="C1676" s="42" t="s">
        <v>217</v>
      </c>
      <c r="D1676" s="42" t="s">
        <v>223</v>
      </c>
      <c r="E1676" s="42">
        <v>2025</v>
      </c>
      <c r="F1676" s="44">
        <v>2824448.0192794995</v>
      </c>
    </row>
    <row r="1677" spans="1:6" ht="20.149999999999999" customHeight="1" x14ac:dyDescent="0.45">
      <c r="A1677" s="42" t="s">
        <v>108</v>
      </c>
      <c r="B1677" s="43" t="s">
        <v>185</v>
      </c>
      <c r="C1677" s="42" t="s">
        <v>217</v>
      </c>
      <c r="D1677" s="42" t="s">
        <v>223</v>
      </c>
      <c r="E1677" s="42">
        <v>2026</v>
      </c>
      <c r="F1677" s="44">
        <v>12699512.413147097</v>
      </c>
    </row>
    <row r="1678" spans="1:6" ht="20.149999999999999" customHeight="1" x14ac:dyDescent="0.45">
      <c r="A1678" s="42" t="s">
        <v>108</v>
      </c>
      <c r="B1678" s="43" t="s">
        <v>185</v>
      </c>
      <c r="C1678" s="42" t="s">
        <v>217</v>
      </c>
      <c r="D1678" s="42" t="s">
        <v>223</v>
      </c>
      <c r="E1678" s="42">
        <v>2027</v>
      </c>
      <c r="F1678" s="44">
        <v>409918.55826760008</v>
      </c>
    </row>
    <row r="1679" spans="1:6" ht="20.149999999999999" customHeight="1" x14ac:dyDescent="0.45">
      <c r="A1679" s="42" t="s">
        <v>108</v>
      </c>
      <c r="B1679" s="43" t="s">
        <v>185</v>
      </c>
      <c r="C1679" s="42" t="s">
        <v>217</v>
      </c>
      <c r="D1679" s="42" t="s">
        <v>223</v>
      </c>
      <c r="E1679" s="42">
        <v>2028</v>
      </c>
      <c r="F1679" s="44">
        <v>727405.92574180022</v>
      </c>
    </row>
    <row r="1680" spans="1:6" ht="20.149999999999999" customHeight="1" x14ac:dyDescent="0.45">
      <c r="A1680" s="42" t="s">
        <v>108</v>
      </c>
      <c r="B1680" s="43" t="s">
        <v>185</v>
      </c>
      <c r="C1680" s="42" t="s">
        <v>217</v>
      </c>
      <c r="D1680" s="42" t="s">
        <v>223</v>
      </c>
      <c r="E1680" s="42">
        <v>2029</v>
      </c>
      <c r="F1680" s="44">
        <v>1403117.1050987002</v>
      </c>
    </row>
    <row r="1681" spans="1:6" ht="20.149999999999999" customHeight="1" x14ac:dyDescent="0.45">
      <c r="A1681" s="42" t="s">
        <v>108</v>
      </c>
      <c r="B1681" s="43" t="s">
        <v>185</v>
      </c>
      <c r="C1681" s="42" t="s">
        <v>217</v>
      </c>
      <c r="D1681" s="42" t="s">
        <v>223</v>
      </c>
      <c r="E1681" s="42">
        <v>2030</v>
      </c>
      <c r="F1681" s="44">
        <v>402442.45644350001</v>
      </c>
    </row>
    <row r="1682" spans="1:6" ht="20.149999999999999" customHeight="1" x14ac:dyDescent="0.45">
      <c r="A1682" s="42" t="s">
        <v>108</v>
      </c>
      <c r="B1682" s="43" t="s">
        <v>185</v>
      </c>
      <c r="C1682" s="42" t="s">
        <v>217</v>
      </c>
      <c r="D1682" s="42" t="s">
        <v>223</v>
      </c>
      <c r="E1682" s="42">
        <v>2031</v>
      </c>
      <c r="F1682" s="44">
        <v>398345.19828349998</v>
      </c>
    </row>
    <row r="1683" spans="1:6" ht="20.149999999999999" customHeight="1" x14ac:dyDescent="0.45">
      <c r="A1683" s="42" t="s">
        <v>108</v>
      </c>
      <c r="B1683" s="43" t="s">
        <v>185</v>
      </c>
      <c r="C1683" s="42" t="s">
        <v>217</v>
      </c>
      <c r="D1683" s="42" t="s">
        <v>223</v>
      </c>
      <c r="E1683" s="42">
        <v>2032</v>
      </c>
      <c r="F1683" s="44">
        <v>396161.97855290008</v>
      </c>
    </row>
    <row r="1684" spans="1:6" ht="20.149999999999999" customHeight="1" x14ac:dyDescent="0.45">
      <c r="A1684" s="42" t="s">
        <v>108</v>
      </c>
      <c r="B1684" s="43" t="s">
        <v>185</v>
      </c>
      <c r="C1684" s="42" t="s">
        <v>217</v>
      </c>
      <c r="D1684" s="42" t="s">
        <v>223</v>
      </c>
      <c r="E1684" s="42">
        <v>2033</v>
      </c>
      <c r="F1684" s="44">
        <v>424231.68724270002</v>
      </c>
    </row>
    <row r="1685" spans="1:6" ht="20.149999999999999" customHeight="1" x14ac:dyDescent="0.45">
      <c r="A1685" s="42" t="s">
        <v>108</v>
      </c>
      <c r="B1685" s="43" t="s">
        <v>185</v>
      </c>
      <c r="C1685" s="42" t="s">
        <v>217</v>
      </c>
      <c r="D1685" s="42" t="s">
        <v>223</v>
      </c>
      <c r="E1685" s="42">
        <v>2034</v>
      </c>
      <c r="F1685" s="44">
        <v>410990.77128149994</v>
      </c>
    </row>
    <row r="1686" spans="1:6" ht="20.149999999999999" customHeight="1" x14ac:dyDescent="0.45">
      <c r="A1686" s="42" t="s">
        <v>108</v>
      </c>
      <c r="B1686" s="43" t="s">
        <v>185</v>
      </c>
      <c r="C1686" s="42" t="s">
        <v>218</v>
      </c>
      <c r="D1686" s="42" t="s">
        <v>223</v>
      </c>
      <c r="E1686" s="42">
        <v>2034</v>
      </c>
      <c r="F1686" s="44">
        <v>3808171.8524100003</v>
      </c>
    </row>
    <row r="1687" spans="1:6" ht="20.149999999999999" customHeight="1" x14ac:dyDescent="0.45">
      <c r="A1687" s="42" t="s">
        <v>109</v>
      </c>
      <c r="B1687" s="43" t="s">
        <v>110</v>
      </c>
      <c r="C1687" s="42" t="s">
        <v>215</v>
      </c>
      <c r="D1687" s="42" t="s">
        <v>214</v>
      </c>
      <c r="E1687" s="42">
        <v>2018</v>
      </c>
      <c r="F1687" s="44">
        <v>3451317.9129530019</v>
      </c>
    </row>
    <row r="1688" spans="1:6" ht="20.149999999999999" customHeight="1" x14ac:dyDescent="0.45">
      <c r="A1688" s="42" t="s">
        <v>109</v>
      </c>
      <c r="B1688" s="43" t="s">
        <v>110</v>
      </c>
      <c r="C1688" s="42" t="s">
        <v>215</v>
      </c>
      <c r="D1688" s="42" t="s">
        <v>214</v>
      </c>
      <c r="E1688" s="42">
        <v>2019</v>
      </c>
      <c r="F1688" s="44">
        <v>6704456.0124350004</v>
      </c>
    </row>
    <row r="1689" spans="1:6" ht="20.149999999999999" customHeight="1" x14ac:dyDescent="0.45">
      <c r="A1689" s="42" t="s">
        <v>109</v>
      </c>
      <c r="B1689" s="43" t="s">
        <v>110</v>
      </c>
      <c r="C1689" s="42" t="s">
        <v>215</v>
      </c>
      <c r="D1689" s="42" t="s">
        <v>214</v>
      </c>
      <c r="E1689" s="42">
        <v>2020</v>
      </c>
      <c r="F1689" s="44">
        <v>6165857.2449560007</v>
      </c>
    </row>
    <row r="1690" spans="1:6" ht="20.149999999999999" customHeight="1" x14ac:dyDescent="0.45">
      <c r="A1690" s="42" t="s">
        <v>109</v>
      </c>
      <c r="B1690" s="43" t="s">
        <v>110</v>
      </c>
      <c r="C1690" s="42" t="s">
        <v>216</v>
      </c>
      <c r="D1690" s="42" t="s">
        <v>214</v>
      </c>
      <c r="E1690" s="42">
        <v>2019</v>
      </c>
      <c r="F1690" s="44">
        <v>8768480</v>
      </c>
    </row>
    <row r="1691" spans="1:6" ht="20.149999999999999" customHeight="1" x14ac:dyDescent="0.45">
      <c r="A1691" s="42" t="s">
        <v>109</v>
      </c>
      <c r="B1691" s="43" t="s">
        <v>110</v>
      </c>
      <c r="C1691" s="42" t="s">
        <v>216</v>
      </c>
      <c r="D1691" s="42" t="s">
        <v>214</v>
      </c>
      <c r="E1691" s="42">
        <v>2020</v>
      </c>
      <c r="F1691" s="44">
        <v>178000</v>
      </c>
    </row>
    <row r="1692" spans="1:6" ht="20.149999999999999" customHeight="1" x14ac:dyDescent="0.45">
      <c r="A1692" s="42" t="s">
        <v>109</v>
      </c>
      <c r="B1692" s="43" t="s">
        <v>110</v>
      </c>
      <c r="C1692" s="42" t="s">
        <v>216</v>
      </c>
      <c r="D1692" s="42" t="s">
        <v>214</v>
      </c>
      <c r="E1692" s="42">
        <v>2021</v>
      </c>
      <c r="F1692" s="44">
        <v>10081486.999999998</v>
      </c>
    </row>
    <row r="1693" spans="1:6" ht="20.149999999999999" customHeight="1" x14ac:dyDescent="0.45">
      <c r="A1693" s="42" t="s">
        <v>109</v>
      </c>
      <c r="B1693" s="43" t="s">
        <v>110</v>
      </c>
      <c r="C1693" s="42" t="s">
        <v>216</v>
      </c>
      <c r="D1693" s="42" t="s">
        <v>214</v>
      </c>
      <c r="E1693" s="42">
        <v>2022</v>
      </c>
      <c r="F1693" s="44">
        <v>2635314</v>
      </c>
    </row>
    <row r="1694" spans="1:6" ht="20.149999999999999" customHeight="1" x14ac:dyDescent="0.45">
      <c r="A1694" s="42" t="s">
        <v>109</v>
      </c>
      <c r="B1694" s="43" t="s">
        <v>110</v>
      </c>
      <c r="C1694" s="42" t="s">
        <v>216</v>
      </c>
      <c r="D1694" s="42" t="s">
        <v>214</v>
      </c>
      <c r="E1694" s="42">
        <v>2023</v>
      </c>
      <c r="F1694" s="44">
        <v>15515487.00002801</v>
      </c>
    </row>
    <row r="1695" spans="1:6" ht="20.149999999999999" customHeight="1" x14ac:dyDescent="0.45">
      <c r="A1695" s="42" t="s">
        <v>109</v>
      </c>
      <c r="B1695" s="43" t="s">
        <v>110</v>
      </c>
      <c r="C1695" s="42" t="s">
        <v>216</v>
      </c>
      <c r="D1695" s="42" t="s">
        <v>214</v>
      </c>
      <c r="E1695" s="42">
        <v>2024</v>
      </c>
      <c r="F1695" s="44">
        <v>209328.50000699997</v>
      </c>
    </row>
    <row r="1696" spans="1:6" ht="20.149999999999999" customHeight="1" x14ac:dyDescent="0.45">
      <c r="A1696" s="42" t="s">
        <v>111</v>
      </c>
      <c r="B1696" s="43" t="s">
        <v>110</v>
      </c>
      <c r="C1696" s="42" t="s">
        <v>215</v>
      </c>
      <c r="D1696" s="42" t="s">
        <v>214</v>
      </c>
      <c r="E1696" s="42">
        <v>2018</v>
      </c>
      <c r="F1696" s="44">
        <v>2781466.0629772008</v>
      </c>
    </row>
    <row r="1697" spans="1:6" ht="20.149999999999999" customHeight="1" x14ac:dyDescent="0.45">
      <c r="A1697" s="42" t="s">
        <v>111</v>
      </c>
      <c r="B1697" s="43" t="s">
        <v>110</v>
      </c>
      <c r="C1697" s="42" t="s">
        <v>215</v>
      </c>
      <c r="D1697" s="42" t="s">
        <v>214</v>
      </c>
      <c r="E1697" s="42">
        <v>2019</v>
      </c>
      <c r="F1697" s="44">
        <v>5722026.1199480016</v>
      </c>
    </row>
    <row r="1698" spans="1:6" ht="20.149999999999999" customHeight="1" x14ac:dyDescent="0.45">
      <c r="A1698" s="42" t="s">
        <v>111</v>
      </c>
      <c r="B1698" s="43" t="s">
        <v>110</v>
      </c>
      <c r="C1698" s="42" t="s">
        <v>215</v>
      </c>
      <c r="D1698" s="42" t="s">
        <v>214</v>
      </c>
      <c r="E1698" s="42">
        <v>2020</v>
      </c>
      <c r="F1698" s="44">
        <v>1176112.3699360003</v>
      </c>
    </row>
    <row r="1699" spans="1:6" ht="20.149999999999999" customHeight="1" x14ac:dyDescent="0.45">
      <c r="A1699" s="42" t="s">
        <v>111</v>
      </c>
      <c r="B1699" s="43" t="s">
        <v>110</v>
      </c>
      <c r="C1699" s="42" t="s">
        <v>216</v>
      </c>
      <c r="D1699" s="42" t="s">
        <v>214</v>
      </c>
      <c r="E1699" s="42">
        <v>2022</v>
      </c>
      <c r="F1699" s="44">
        <v>671555.55555499997</v>
      </c>
    </row>
    <row r="1700" spans="1:6" ht="20.149999999999999" customHeight="1" x14ac:dyDescent="0.45">
      <c r="A1700" s="42" t="s">
        <v>111</v>
      </c>
      <c r="B1700" s="43" t="s">
        <v>110</v>
      </c>
      <c r="C1700" s="42" t="s">
        <v>216</v>
      </c>
      <c r="D1700" s="42" t="s">
        <v>214</v>
      </c>
      <c r="E1700" s="42">
        <v>2023</v>
      </c>
      <c r="F1700" s="44">
        <v>4995370.9673200008</v>
      </c>
    </row>
    <row r="1701" spans="1:6" ht="20.149999999999999" customHeight="1" x14ac:dyDescent="0.45">
      <c r="A1701" s="42" t="s">
        <v>111</v>
      </c>
      <c r="B1701" s="43" t="s">
        <v>110</v>
      </c>
      <c r="C1701" s="42" t="s">
        <v>216</v>
      </c>
      <c r="D1701" s="42" t="s">
        <v>214</v>
      </c>
      <c r="E1701" s="42">
        <v>2024</v>
      </c>
      <c r="F1701" s="44">
        <v>5876736.6179280039</v>
      </c>
    </row>
    <row r="1702" spans="1:6" ht="20.149999999999999" customHeight="1" x14ac:dyDescent="0.45">
      <c r="A1702" s="42" t="s">
        <v>111</v>
      </c>
      <c r="B1702" s="43" t="s">
        <v>110</v>
      </c>
      <c r="C1702" s="42" t="s">
        <v>216</v>
      </c>
      <c r="D1702" s="42" t="s">
        <v>214</v>
      </c>
      <c r="E1702" s="42">
        <v>2025</v>
      </c>
      <c r="F1702" s="44">
        <v>580488.09523440013</v>
      </c>
    </row>
    <row r="1703" spans="1:6" ht="20.149999999999999" customHeight="1" x14ac:dyDescent="0.45">
      <c r="A1703" s="42" t="s">
        <v>112</v>
      </c>
      <c r="B1703" s="43" t="s">
        <v>185</v>
      </c>
      <c r="C1703" s="42" t="s">
        <v>215</v>
      </c>
      <c r="D1703" s="42" t="s">
        <v>214</v>
      </c>
      <c r="E1703" s="42">
        <v>2018</v>
      </c>
      <c r="F1703" s="44">
        <v>63338.648000000016</v>
      </c>
    </row>
    <row r="1704" spans="1:6" ht="20.149999999999999" customHeight="1" x14ac:dyDescent="0.45">
      <c r="A1704" s="42" t="s">
        <v>112</v>
      </c>
      <c r="B1704" s="43" t="s">
        <v>185</v>
      </c>
      <c r="C1704" s="42" t="s">
        <v>215</v>
      </c>
      <c r="D1704" s="42" t="s">
        <v>214</v>
      </c>
      <c r="E1704" s="42">
        <v>2019</v>
      </c>
      <c r="F1704" s="44">
        <v>1999028.2214400005</v>
      </c>
    </row>
    <row r="1705" spans="1:6" ht="20.149999999999999" customHeight="1" x14ac:dyDescent="0.45">
      <c r="A1705" s="42" t="s">
        <v>112</v>
      </c>
      <c r="B1705" s="43" t="s">
        <v>185</v>
      </c>
      <c r="C1705" s="42" t="s">
        <v>215</v>
      </c>
      <c r="D1705" s="42" t="s">
        <v>214</v>
      </c>
      <c r="E1705" s="42">
        <v>2020</v>
      </c>
      <c r="F1705" s="44">
        <v>4433291.5176339988</v>
      </c>
    </row>
    <row r="1706" spans="1:6" ht="20.149999999999999" customHeight="1" x14ac:dyDescent="0.45">
      <c r="A1706" s="42" t="s">
        <v>113</v>
      </c>
      <c r="B1706" s="43" t="s">
        <v>206</v>
      </c>
      <c r="C1706" s="42" t="s">
        <v>213</v>
      </c>
      <c r="D1706" s="42" t="s">
        <v>219</v>
      </c>
      <c r="E1706" s="42">
        <v>2017</v>
      </c>
      <c r="F1706" s="44">
        <v>264441.07300169999</v>
      </c>
    </row>
    <row r="1707" spans="1:6" ht="20.149999999999999" customHeight="1" x14ac:dyDescent="0.45">
      <c r="A1707" s="42" t="s">
        <v>113</v>
      </c>
      <c r="B1707" s="43" t="s">
        <v>206</v>
      </c>
      <c r="C1707" s="42" t="s">
        <v>213</v>
      </c>
      <c r="D1707" s="42" t="s">
        <v>219</v>
      </c>
      <c r="E1707" s="42">
        <v>2018</v>
      </c>
      <c r="F1707" s="44">
        <v>4139331.3898602985</v>
      </c>
    </row>
    <row r="1708" spans="1:6" ht="20.149999999999999" customHeight="1" x14ac:dyDescent="0.45">
      <c r="A1708" s="42" t="s">
        <v>113</v>
      </c>
      <c r="B1708" s="43" t="s">
        <v>206</v>
      </c>
      <c r="C1708" s="42" t="s">
        <v>213</v>
      </c>
      <c r="D1708" s="42" t="s">
        <v>219</v>
      </c>
      <c r="E1708" s="42">
        <v>2019</v>
      </c>
      <c r="F1708" s="44">
        <v>3336672.5203810502</v>
      </c>
    </row>
    <row r="1709" spans="1:6" ht="20.149999999999999" customHeight="1" x14ac:dyDescent="0.45">
      <c r="A1709" s="42" t="s">
        <v>113</v>
      </c>
      <c r="B1709" s="43" t="s">
        <v>206</v>
      </c>
      <c r="C1709" s="42" t="s">
        <v>213</v>
      </c>
      <c r="D1709" s="42" t="s">
        <v>219</v>
      </c>
      <c r="E1709" s="42">
        <v>2020</v>
      </c>
      <c r="F1709" s="44">
        <v>4466294.381410012</v>
      </c>
    </row>
    <row r="1710" spans="1:6" ht="20.149999999999999" customHeight="1" x14ac:dyDescent="0.45">
      <c r="A1710" s="42" t="s">
        <v>113</v>
      </c>
      <c r="B1710" s="43" t="s">
        <v>206</v>
      </c>
      <c r="C1710" s="42" t="s">
        <v>213</v>
      </c>
      <c r="D1710" s="42" t="s">
        <v>219</v>
      </c>
      <c r="E1710" s="42">
        <v>2021</v>
      </c>
      <c r="F1710" s="44">
        <v>3164398.1590899993</v>
      </c>
    </row>
    <row r="1711" spans="1:6" ht="20.149999999999999" customHeight="1" x14ac:dyDescent="0.45">
      <c r="A1711" s="42" t="s">
        <v>113</v>
      </c>
      <c r="B1711" s="43" t="s">
        <v>206</v>
      </c>
      <c r="C1711" s="42" t="s">
        <v>213</v>
      </c>
      <c r="D1711" s="42" t="s">
        <v>219</v>
      </c>
      <c r="E1711" s="42">
        <v>2022</v>
      </c>
      <c r="F1711" s="44">
        <v>1970590.8297613005</v>
      </c>
    </row>
    <row r="1712" spans="1:6" ht="20.149999999999999" customHeight="1" x14ac:dyDescent="0.45">
      <c r="A1712" s="42" t="s">
        <v>113</v>
      </c>
      <c r="B1712" s="43" t="s">
        <v>206</v>
      </c>
      <c r="C1712" s="42" t="s">
        <v>213</v>
      </c>
      <c r="D1712" s="42" t="s">
        <v>219</v>
      </c>
      <c r="E1712" s="42">
        <v>2023</v>
      </c>
      <c r="F1712" s="44">
        <v>3396266.3517000005</v>
      </c>
    </row>
    <row r="1713" spans="1:6" ht="20.149999999999999" customHeight="1" x14ac:dyDescent="0.45">
      <c r="A1713" s="42" t="s">
        <v>113</v>
      </c>
      <c r="B1713" s="43" t="s">
        <v>206</v>
      </c>
      <c r="C1713" s="42" t="s">
        <v>213</v>
      </c>
      <c r="D1713" s="42" t="s">
        <v>219</v>
      </c>
      <c r="E1713" s="42">
        <v>2024</v>
      </c>
      <c r="F1713" s="44">
        <v>7198713.0045299996</v>
      </c>
    </row>
    <row r="1714" spans="1:6" ht="20.149999999999999" customHeight="1" x14ac:dyDescent="0.45">
      <c r="A1714" s="42" t="s">
        <v>113</v>
      </c>
      <c r="B1714" s="43" t="s">
        <v>206</v>
      </c>
      <c r="C1714" s="42" t="s">
        <v>213</v>
      </c>
      <c r="D1714" s="42" t="s">
        <v>219</v>
      </c>
      <c r="E1714" s="42">
        <v>2025</v>
      </c>
      <c r="F1714" s="44">
        <v>6924545.5291332984</v>
      </c>
    </row>
    <row r="1715" spans="1:6" ht="20.149999999999999" customHeight="1" x14ac:dyDescent="0.45">
      <c r="A1715" s="42" t="s">
        <v>113</v>
      </c>
      <c r="B1715" s="43" t="s">
        <v>206</v>
      </c>
      <c r="C1715" s="42" t="s">
        <v>213</v>
      </c>
      <c r="D1715" s="42" t="s">
        <v>219</v>
      </c>
      <c r="E1715" s="42">
        <v>2026</v>
      </c>
      <c r="F1715" s="44">
        <v>7066660.8395919995</v>
      </c>
    </row>
    <row r="1716" spans="1:6" ht="20.149999999999999" customHeight="1" x14ac:dyDescent="0.45">
      <c r="A1716" s="42" t="s">
        <v>113</v>
      </c>
      <c r="B1716" s="43" t="s">
        <v>206</v>
      </c>
      <c r="C1716" s="42" t="s">
        <v>213</v>
      </c>
      <c r="D1716" s="42" t="s">
        <v>219</v>
      </c>
      <c r="E1716" s="42">
        <v>2027</v>
      </c>
      <c r="F1716" s="44">
        <v>7706257.3516499996</v>
      </c>
    </row>
    <row r="1717" spans="1:6" ht="20.149999999999999" customHeight="1" x14ac:dyDescent="0.45">
      <c r="A1717" s="42" t="s">
        <v>113</v>
      </c>
      <c r="B1717" s="43" t="s">
        <v>206</v>
      </c>
      <c r="C1717" s="42" t="s">
        <v>213</v>
      </c>
      <c r="D1717" s="42" t="s">
        <v>219</v>
      </c>
      <c r="E1717" s="42">
        <v>2028</v>
      </c>
      <c r="F1717" s="44">
        <v>8295822.9524499997</v>
      </c>
    </row>
    <row r="1718" spans="1:6" ht="20.149999999999999" customHeight="1" x14ac:dyDescent="0.45">
      <c r="A1718" s="42" t="s">
        <v>113</v>
      </c>
      <c r="B1718" s="43" t="s">
        <v>206</v>
      </c>
      <c r="C1718" s="42" t="s">
        <v>213</v>
      </c>
      <c r="D1718" s="42" t="s">
        <v>219</v>
      </c>
      <c r="E1718" s="42">
        <v>2029</v>
      </c>
      <c r="F1718" s="44">
        <v>9233288.4733299986</v>
      </c>
    </row>
    <row r="1719" spans="1:6" ht="20.149999999999999" customHeight="1" x14ac:dyDescent="0.45">
      <c r="A1719" s="42" t="s">
        <v>113</v>
      </c>
      <c r="B1719" s="43" t="s">
        <v>206</v>
      </c>
      <c r="C1719" s="42" t="s">
        <v>213</v>
      </c>
      <c r="D1719" s="42" t="s">
        <v>219</v>
      </c>
      <c r="E1719" s="42">
        <v>2030</v>
      </c>
      <c r="F1719" s="44">
        <v>9175464.4125299994</v>
      </c>
    </row>
    <row r="1720" spans="1:6" ht="20.149999999999999" customHeight="1" x14ac:dyDescent="0.45">
      <c r="A1720" s="42" t="s">
        <v>113</v>
      </c>
      <c r="B1720" s="43" t="s">
        <v>206</v>
      </c>
      <c r="C1720" s="42" t="s">
        <v>213</v>
      </c>
      <c r="D1720" s="42" t="s">
        <v>219</v>
      </c>
      <c r="E1720" s="42">
        <v>2031</v>
      </c>
      <c r="F1720" s="44">
        <v>9185673.7125299983</v>
      </c>
    </row>
    <row r="1721" spans="1:6" ht="20.149999999999999" customHeight="1" x14ac:dyDescent="0.45">
      <c r="A1721" s="42" t="s">
        <v>113</v>
      </c>
      <c r="B1721" s="43" t="s">
        <v>206</v>
      </c>
      <c r="C1721" s="42" t="s">
        <v>213</v>
      </c>
      <c r="D1721" s="42" t="s">
        <v>219</v>
      </c>
      <c r="E1721" s="42">
        <v>2032</v>
      </c>
      <c r="F1721" s="44">
        <v>8835942.1733299997</v>
      </c>
    </row>
    <row r="1722" spans="1:6" ht="20.149999999999999" customHeight="1" x14ac:dyDescent="0.45">
      <c r="A1722" s="42" t="s">
        <v>113</v>
      </c>
      <c r="B1722" s="43" t="s">
        <v>206</v>
      </c>
      <c r="C1722" s="42" t="s">
        <v>213</v>
      </c>
      <c r="D1722" s="42" t="s">
        <v>219</v>
      </c>
      <c r="E1722" s="42">
        <v>2033</v>
      </c>
      <c r="F1722" s="44">
        <v>8837931.1733299997</v>
      </c>
    </row>
    <row r="1723" spans="1:6" ht="20.149999999999999" customHeight="1" x14ac:dyDescent="0.45">
      <c r="A1723" s="42" t="s">
        <v>113</v>
      </c>
      <c r="B1723" s="43" t="s">
        <v>206</v>
      </c>
      <c r="C1723" s="42" t="s">
        <v>213</v>
      </c>
      <c r="D1723" s="42" t="s">
        <v>219</v>
      </c>
      <c r="E1723" s="42">
        <v>2034</v>
      </c>
      <c r="F1723" s="44">
        <v>8517649.1733299997</v>
      </c>
    </row>
    <row r="1724" spans="1:6" ht="20.149999999999999" customHeight="1" x14ac:dyDescent="0.45">
      <c r="A1724" s="42" t="s">
        <v>113</v>
      </c>
      <c r="B1724" s="43" t="s">
        <v>206</v>
      </c>
      <c r="C1724" s="42" t="s">
        <v>213</v>
      </c>
      <c r="D1724" s="42" t="s">
        <v>219</v>
      </c>
      <c r="E1724" s="42">
        <v>2035</v>
      </c>
      <c r="F1724" s="44">
        <v>7823726.0306159994</v>
      </c>
    </row>
    <row r="1725" spans="1:6" ht="20.149999999999999" customHeight="1" x14ac:dyDescent="0.45">
      <c r="A1725" s="42" t="s">
        <v>113</v>
      </c>
      <c r="B1725" s="43" t="s">
        <v>206</v>
      </c>
      <c r="C1725" s="42" t="s">
        <v>213</v>
      </c>
      <c r="D1725" s="42" t="s">
        <v>219</v>
      </c>
      <c r="E1725" s="42">
        <v>2036</v>
      </c>
      <c r="F1725" s="44">
        <v>7348814.3303920003</v>
      </c>
    </row>
    <row r="1726" spans="1:6" ht="20.149999999999999" customHeight="1" x14ac:dyDescent="0.45">
      <c r="A1726" s="42" t="s">
        <v>113</v>
      </c>
      <c r="B1726" s="43" t="s">
        <v>206</v>
      </c>
      <c r="C1726" s="42" t="s">
        <v>213</v>
      </c>
      <c r="D1726" s="42" t="s">
        <v>219</v>
      </c>
      <c r="E1726" s="42">
        <v>2037</v>
      </c>
      <c r="F1726" s="44">
        <v>6963193.3303920003</v>
      </c>
    </row>
    <row r="1727" spans="1:6" ht="20.149999999999999" customHeight="1" x14ac:dyDescent="0.45">
      <c r="A1727" s="42" t="s">
        <v>113</v>
      </c>
      <c r="B1727" s="43" t="s">
        <v>206</v>
      </c>
      <c r="C1727" s="42" t="s">
        <v>213</v>
      </c>
      <c r="D1727" s="42" t="s">
        <v>219</v>
      </c>
      <c r="E1727" s="42">
        <v>2038</v>
      </c>
      <c r="F1727" s="44">
        <v>6572809.9514560001</v>
      </c>
    </row>
    <row r="1728" spans="1:6" ht="20.149999999999999" customHeight="1" x14ac:dyDescent="0.45">
      <c r="A1728" s="42" t="s">
        <v>113</v>
      </c>
      <c r="B1728" s="43" t="s">
        <v>206</v>
      </c>
      <c r="C1728" s="42" t="s">
        <v>213</v>
      </c>
      <c r="D1728" s="42" t="s">
        <v>219</v>
      </c>
      <c r="E1728" s="42">
        <v>2039</v>
      </c>
      <c r="F1728" s="44">
        <v>4295323.1222499991</v>
      </c>
    </row>
    <row r="1729" spans="1:6" ht="20.149999999999999" customHeight="1" x14ac:dyDescent="0.45">
      <c r="A1729" s="42" t="s">
        <v>113</v>
      </c>
      <c r="B1729" s="43" t="s">
        <v>206</v>
      </c>
      <c r="C1729" s="42" t="s">
        <v>215</v>
      </c>
      <c r="D1729" s="42" t="s">
        <v>219</v>
      </c>
      <c r="E1729" s="42">
        <v>2018</v>
      </c>
      <c r="F1729" s="44">
        <v>1150736.1338052002</v>
      </c>
    </row>
    <row r="1730" spans="1:6" ht="20.149999999999999" customHeight="1" x14ac:dyDescent="0.45">
      <c r="A1730" s="42" t="s">
        <v>113</v>
      </c>
      <c r="B1730" s="43" t="s">
        <v>206</v>
      </c>
      <c r="C1730" s="42" t="s">
        <v>215</v>
      </c>
      <c r="D1730" s="42" t="s">
        <v>219</v>
      </c>
      <c r="E1730" s="42">
        <v>2019</v>
      </c>
      <c r="F1730" s="44">
        <v>5276053.6737916004</v>
      </c>
    </row>
    <row r="1731" spans="1:6" ht="20.149999999999999" customHeight="1" x14ac:dyDescent="0.45">
      <c r="A1731" s="42" t="s">
        <v>113</v>
      </c>
      <c r="B1731" s="43" t="s">
        <v>206</v>
      </c>
      <c r="C1731" s="42" t="s">
        <v>215</v>
      </c>
      <c r="D1731" s="42" t="s">
        <v>219</v>
      </c>
      <c r="E1731" s="42">
        <v>2020</v>
      </c>
      <c r="F1731" s="44">
        <v>555100.42729929986</v>
      </c>
    </row>
    <row r="1732" spans="1:6" ht="20.149999999999999" customHeight="1" x14ac:dyDescent="0.45">
      <c r="A1732" s="42" t="s">
        <v>113</v>
      </c>
      <c r="B1732" s="43" t="s">
        <v>206</v>
      </c>
      <c r="C1732" s="42" t="s">
        <v>215</v>
      </c>
      <c r="D1732" s="42" t="s">
        <v>219</v>
      </c>
      <c r="E1732" s="42">
        <v>2022</v>
      </c>
      <c r="F1732" s="44">
        <v>1490266</v>
      </c>
    </row>
    <row r="1733" spans="1:6" ht="20.149999999999999" customHeight="1" x14ac:dyDescent="0.45">
      <c r="A1733" s="42" t="s">
        <v>113</v>
      </c>
      <c r="B1733" s="43" t="s">
        <v>206</v>
      </c>
      <c r="C1733" s="42" t="s">
        <v>215</v>
      </c>
      <c r="D1733" s="42" t="s">
        <v>219</v>
      </c>
      <c r="E1733" s="42">
        <v>2023</v>
      </c>
      <c r="F1733" s="44">
        <v>13290000</v>
      </c>
    </row>
    <row r="1734" spans="1:6" ht="20.149999999999999" customHeight="1" x14ac:dyDescent="0.45">
      <c r="A1734" s="42" t="s">
        <v>113</v>
      </c>
      <c r="B1734" s="43" t="s">
        <v>206</v>
      </c>
      <c r="C1734" s="42" t="s">
        <v>216</v>
      </c>
      <c r="D1734" s="42" t="s">
        <v>219</v>
      </c>
      <c r="E1734" s="42">
        <v>2018</v>
      </c>
      <c r="F1734" s="44">
        <v>956636</v>
      </c>
    </row>
    <row r="1735" spans="1:6" ht="20.149999999999999" customHeight="1" x14ac:dyDescent="0.45">
      <c r="A1735" s="42" t="s">
        <v>113</v>
      </c>
      <c r="B1735" s="43" t="s">
        <v>206</v>
      </c>
      <c r="C1735" s="42" t="s">
        <v>216</v>
      </c>
      <c r="D1735" s="42" t="s">
        <v>219</v>
      </c>
      <c r="E1735" s="42">
        <v>2019</v>
      </c>
      <c r="F1735" s="44">
        <v>5880006</v>
      </c>
    </row>
    <row r="1736" spans="1:6" ht="20.149999999999999" customHeight="1" x14ac:dyDescent="0.45">
      <c r="A1736" s="42" t="s">
        <v>113</v>
      </c>
      <c r="B1736" s="43" t="s">
        <v>206</v>
      </c>
      <c r="C1736" s="42" t="s">
        <v>216</v>
      </c>
      <c r="D1736" s="42" t="s">
        <v>219</v>
      </c>
      <c r="E1736" s="42">
        <v>2020</v>
      </c>
      <c r="F1736" s="44">
        <v>19826434</v>
      </c>
    </row>
    <row r="1737" spans="1:6" ht="20.149999999999999" customHeight="1" x14ac:dyDescent="0.45">
      <c r="A1737" s="42" t="s">
        <v>113</v>
      </c>
      <c r="B1737" s="43" t="s">
        <v>206</v>
      </c>
      <c r="C1737" s="42" t="s">
        <v>216</v>
      </c>
      <c r="D1737" s="42" t="s">
        <v>219</v>
      </c>
      <c r="E1737" s="42">
        <v>2021</v>
      </c>
      <c r="F1737" s="44">
        <v>10952202.0133371</v>
      </c>
    </row>
    <row r="1738" spans="1:6" ht="20.149999999999999" customHeight="1" x14ac:dyDescent="0.45">
      <c r="A1738" s="42" t="s">
        <v>113</v>
      </c>
      <c r="B1738" s="43" t="s">
        <v>206</v>
      </c>
      <c r="C1738" s="42" t="s">
        <v>217</v>
      </c>
      <c r="D1738" s="42" t="s">
        <v>219</v>
      </c>
      <c r="E1738" s="42">
        <v>2017</v>
      </c>
      <c r="F1738" s="44">
        <v>225150</v>
      </c>
    </row>
    <row r="1739" spans="1:6" ht="20.149999999999999" customHeight="1" x14ac:dyDescent="0.45">
      <c r="A1739" s="42" t="s">
        <v>113</v>
      </c>
      <c r="B1739" s="43" t="s">
        <v>206</v>
      </c>
      <c r="C1739" s="42" t="s">
        <v>217</v>
      </c>
      <c r="D1739" s="42" t="s">
        <v>219</v>
      </c>
      <c r="E1739" s="42">
        <v>2018</v>
      </c>
      <c r="F1739" s="44">
        <v>1255649.999999</v>
      </c>
    </row>
    <row r="1740" spans="1:6" ht="20.149999999999999" customHeight="1" x14ac:dyDescent="0.45">
      <c r="A1740" s="42" t="s">
        <v>113</v>
      </c>
      <c r="B1740" s="43" t="s">
        <v>206</v>
      </c>
      <c r="C1740" s="42" t="s">
        <v>217</v>
      </c>
      <c r="D1740" s="42" t="s">
        <v>219</v>
      </c>
      <c r="E1740" s="42">
        <v>2021</v>
      </c>
      <c r="F1740" s="44">
        <v>3207822</v>
      </c>
    </row>
    <row r="1741" spans="1:6" ht="20.149999999999999" customHeight="1" x14ac:dyDescent="0.45">
      <c r="A1741" s="42" t="s">
        <v>113</v>
      </c>
      <c r="B1741" s="43" t="s">
        <v>206</v>
      </c>
      <c r="C1741" s="42" t="s">
        <v>217</v>
      </c>
      <c r="D1741" s="42" t="s">
        <v>219</v>
      </c>
      <c r="E1741" s="42">
        <v>2022</v>
      </c>
      <c r="F1741" s="44">
        <v>919066.66666999995</v>
      </c>
    </row>
    <row r="1742" spans="1:6" ht="20.149999999999999" customHeight="1" x14ac:dyDescent="0.45">
      <c r="A1742" s="42" t="s">
        <v>113</v>
      </c>
      <c r="B1742" s="43" t="s">
        <v>206</v>
      </c>
      <c r="C1742" s="42" t="s">
        <v>217</v>
      </c>
      <c r="D1742" s="42" t="s">
        <v>219</v>
      </c>
      <c r="E1742" s="42">
        <v>2023</v>
      </c>
      <c r="F1742" s="44">
        <v>8209378.6446400015</v>
      </c>
    </row>
    <row r="1743" spans="1:6" ht="20.149999999999999" customHeight="1" x14ac:dyDescent="0.45">
      <c r="A1743" s="42" t="s">
        <v>113</v>
      </c>
      <c r="B1743" s="43" t="s">
        <v>206</v>
      </c>
      <c r="C1743" s="42" t="s">
        <v>217</v>
      </c>
      <c r="D1743" s="42" t="s">
        <v>219</v>
      </c>
      <c r="E1743" s="42">
        <v>2024</v>
      </c>
      <c r="F1743" s="44">
        <v>2883794.6999999997</v>
      </c>
    </row>
    <row r="1744" spans="1:6" ht="20.149999999999999" customHeight="1" x14ac:dyDescent="0.45">
      <c r="A1744" s="42" t="s">
        <v>113</v>
      </c>
      <c r="B1744" s="43" t="s">
        <v>206</v>
      </c>
      <c r="C1744" s="42" t="s">
        <v>217</v>
      </c>
      <c r="D1744" s="42" t="s">
        <v>219</v>
      </c>
      <c r="E1744" s="42">
        <v>2025</v>
      </c>
      <c r="F1744" s="44">
        <v>9982349.8112250045</v>
      </c>
    </row>
    <row r="1745" spans="1:6" ht="20.149999999999999" customHeight="1" x14ac:dyDescent="0.45">
      <c r="A1745" s="42" t="s">
        <v>113</v>
      </c>
      <c r="B1745" s="43" t="s">
        <v>206</v>
      </c>
      <c r="C1745" s="42" t="s">
        <v>217</v>
      </c>
      <c r="D1745" s="42" t="s">
        <v>219</v>
      </c>
      <c r="E1745" s="42">
        <v>2026</v>
      </c>
      <c r="F1745" s="44">
        <v>29296376.744624965</v>
      </c>
    </row>
    <row r="1746" spans="1:6" ht="20.149999999999999" customHeight="1" x14ac:dyDescent="0.45">
      <c r="A1746" s="42" t="s">
        <v>113</v>
      </c>
      <c r="B1746" s="43" t="s">
        <v>206</v>
      </c>
      <c r="C1746" s="42" t="s">
        <v>217</v>
      </c>
      <c r="D1746" s="42" t="s">
        <v>219</v>
      </c>
      <c r="E1746" s="42">
        <v>2027</v>
      </c>
      <c r="F1746" s="44">
        <v>21975815.199999951</v>
      </c>
    </row>
    <row r="1747" spans="1:6" ht="20.149999999999999" customHeight="1" x14ac:dyDescent="0.45">
      <c r="A1747" s="42" t="s">
        <v>113</v>
      </c>
      <c r="B1747" s="43" t="s">
        <v>206</v>
      </c>
      <c r="C1747" s="42" t="s">
        <v>217</v>
      </c>
      <c r="D1747" s="42" t="s">
        <v>219</v>
      </c>
      <c r="E1747" s="42">
        <v>2028</v>
      </c>
      <c r="F1747" s="44">
        <v>36277973.199999966</v>
      </c>
    </row>
    <row r="1748" spans="1:6" ht="20.149999999999999" customHeight="1" x14ac:dyDescent="0.45">
      <c r="A1748" s="42" t="s">
        <v>113</v>
      </c>
      <c r="B1748" s="43" t="s">
        <v>206</v>
      </c>
      <c r="C1748" s="42" t="s">
        <v>217</v>
      </c>
      <c r="D1748" s="42" t="s">
        <v>219</v>
      </c>
      <c r="E1748" s="42">
        <v>2029</v>
      </c>
      <c r="F1748" s="44">
        <v>3446700</v>
      </c>
    </row>
    <row r="1749" spans="1:6" ht="20.149999999999999" customHeight="1" x14ac:dyDescent="0.45">
      <c r="A1749" s="42" t="s">
        <v>113</v>
      </c>
      <c r="B1749" s="43" t="s">
        <v>206</v>
      </c>
      <c r="C1749" s="42" t="s">
        <v>217</v>
      </c>
      <c r="D1749" s="42" t="s">
        <v>219</v>
      </c>
      <c r="E1749" s="42">
        <v>2030</v>
      </c>
      <c r="F1749" s="44">
        <v>1906700</v>
      </c>
    </row>
    <row r="1750" spans="1:6" ht="20.149999999999999" customHeight="1" x14ac:dyDescent="0.45">
      <c r="A1750" s="42" t="s">
        <v>113</v>
      </c>
      <c r="B1750" s="43" t="s">
        <v>206</v>
      </c>
      <c r="C1750" s="42" t="s">
        <v>217</v>
      </c>
      <c r="D1750" s="42" t="s">
        <v>219</v>
      </c>
      <c r="E1750" s="42">
        <v>2031</v>
      </c>
      <c r="F1750" s="44">
        <v>3226700</v>
      </c>
    </row>
    <row r="1751" spans="1:6" ht="20.149999999999999" customHeight="1" x14ac:dyDescent="0.45">
      <c r="A1751" s="42" t="s">
        <v>113</v>
      </c>
      <c r="B1751" s="43" t="s">
        <v>206</v>
      </c>
      <c r="C1751" s="42" t="s">
        <v>217</v>
      </c>
      <c r="D1751" s="42" t="s">
        <v>219</v>
      </c>
      <c r="E1751" s="42">
        <v>2032</v>
      </c>
      <c r="F1751" s="44">
        <v>366700</v>
      </c>
    </row>
    <row r="1752" spans="1:6" ht="20.149999999999999" customHeight="1" x14ac:dyDescent="0.45">
      <c r="A1752" s="42" t="s">
        <v>113</v>
      </c>
      <c r="B1752" s="43" t="s">
        <v>206</v>
      </c>
      <c r="C1752" s="42" t="s">
        <v>217</v>
      </c>
      <c r="D1752" s="42" t="s">
        <v>219</v>
      </c>
      <c r="E1752" s="42">
        <v>2033</v>
      </c>
      <c r="F1752" s="44">
        <v>1450700</v>
      </c>
    </row>
    <row r="1753" spans="1:6" ht="20.149999999999999" customHeight="1" x14ac:dyDescent="0.45">
      <c r="A1753" s="42" t="s">
        <v>113</v>
      </c>
      <c r="B1753" s="43" t="s">
        <v>206</v>
      </c>
      <c r="C1753" s="42" t="s">
        <v>217</v>
      </c>
      <c r="D1753" s="42" t="s">
        <v>219</v>
      </c>
      <c r="E1753" s="42">
        <v>2034</v>
      </c>
      <c r="F1753" s="44">
        <v>60400</v>
      </c>
    </row>
    <row r="1754" spans="1:6" ht="20.149999999999999" customHeight="1" x14ac:dyDescent="0.45">
      <c r="A1754" s="42" t="s">
        <v>113</v>
      </c>
      <c r="B1754" s="43" t="s">
        <v>206</v>
      </c>
      <c r="C1754" s="42" t="s">
        <v>217</v>
      </c>
      <c r="D1754" s="42" t="s">
        <v>219</v>
      </c>
      <c r="E1754" s="42">
        <v>2035</v>
      </c>
      <c r="F1754" s="44">
        <v>73430.944625000004</v>
      </c>
    </row>
    <row r="1755" spans="1:6" ht="20.149999999999999" customHeight="1" x14ac:dyDescent="0.45">
      <c r="A1755" s="42" t="s">
        <v>113</v>
      </c>
      <c r="B1755" s="43" t="s">
        <v>206</v>
      </c>
      <c r="C1755" s="42" t="s">
        <v>217</v>
      </c>
      <c r="D1755" s="42" t="s">
        <v>219</v>
      </c>
      <c r="E1755" s="42">
        <v>2036</v>
      </c>
      <c r="F1755" s="44">
        <v>61455.944624999996</v>
      </c>
    </row>
    <row r="1756" spans="1:6" ht="20.149999999999999" customHeight="1" x14ac:dyDescent="0.45">
      <c r="A1756" s="42" t="s">
        <v>113</v>
      </c>
      <c r="B1756" s="43" t="s">
        <v>206</v>
      </c>
      <c r="C1756" s="42" t="s">
        <v>217</v>
      </c>
      <c r="D1756" s="42" t="s">
        <v>219</v>
      </c>
      <c r="E1756" s="42">
        <v>2037</v>
      </c>
      <c r="F1756" s="44">
        <v>61170.944624999996</v>
      </c>
    </row>
    <row r="1757" spans="1:6" ht="20.149999999999999" customHeight="1" x14ac:dyDescent="0.45">
      <c r="A1757" s="42" t="s">
        <v>113</v>
      </c>
      <c r="B1757" s="43" t="s">
        <v>206</v>
      </c>
      <c r="C1757" s="42" t="s">
        <v>217</v>
      </c>
      <c r="D1757" s="42" t="s">
        <v>219</v>
      </c>
      <c r="E1757" s="42">
        <v>2038</v>
      </c>
      <c r="F1757" s="44">
        <v>106530.944625</v>
      </c>
    </row>
    <row r="1758" spans="1:6" ht="20.149999999999999" customHeight="1" x14ac:dyDescent="0.45">
      <c r="A1758" s="42" t="s">
        <v>113</v>
      </c>
      <c r="B1758" s="43" t="s">
        <v>206</v>
      </c>
      <c r="C1758" s="42" t="s">
        <v>217</v>
      </c>
      <c r="D1758" s="42" t="s">
        <v>219</v>
      </c>
      <c r="E1758" s="42">
        <v>2039</v>
      </c>
      <c r="F1758" s="44">
        <v>44387</v>
      </c>
    </row>
    <row r="1759" spans="1:6" ht="20.149999999999999" customHeight="1" x14ac:dyDescent="0.45">
      <c r="A1759" s="42" t="s">
        <v>113</v>
      </c>
      <c r="B1759" s="43" t="s">
        <v>206</v>
      </c>
      <c r="C1759" s="42" t="s">
        <v>218</v>
      </c>
      <c r="D1759" s="42" t="s">
        <v>219</v>
      </c>
      <c r="E1759" s="42">
        <v>2037</v>
      </c>
      <c r="F1759" s="44">
        <v>726000</v>
      </c>
    </row>
    <row r="1760" spans="1:6" ht="20.149999999999999" customHeight="1" x14ac:dyDescent="0.45">
      <c r="A1760" s="42" t="s">
        <v>113</v>
      </c>
      <c r="B1760" s="43" t="s">
        <v>206</v>
      </c>
      <c r="C1760" s="42" t="s">
        <v>218</v>
      </c>
      <c r="D1760" s="42" t="s">
        <v>219</v>
      </c>
      <c r="E1760" s="42">
        <v>2038</v>
      </c>
      <c r="F1760" s="44">
        <v>165000</v>
      </c>
    </row>
    <row r="1761" spans="1:6" ht="20.149999999999999" customHeight="1" x14ac:dyDescent="0.45">
      <c r="A1761" s="42" t="s">
        <v>113</v>
      </c>
      <c r="B1761" s="43" t="s">
        <v>206</v>
      </c>
      <c r="C1761" s="42" t="s">
        <v>218</v>
      </c>
      <c r="D1761" s="42" t="s">
        <v>219</v>
      </c>
      <c r="E1761" s="42">
        <v>2039</v>
      </c>
      <c r="F1761" s="44">
        <v>1186400</v>
      </c>
    </row>
    <row r="1762" spans="1:6" ht="20.149999999999999" customHeight="1" x14ac:dyDescent="0.45">
      <c r="A1762" s="42" t="s">
        <v>114</v>
      </c>
      <c r="B1762" s="43" t="s">
        <v>115</v>
      </c>
      <c r="C1762" s="42" t="s">
        <v>215</v>
      </c>
      <c r="D1762" s="42" t="s">
        <v>221</v>
      </c>
      <c r="E1762" s="42">
        <v>2018</v>
      </c>
      <c r="F1762" s="44">
        <v>236175</v>
      </c>
    </row>
    <row r="1763" spans="1:6" ht="20.149999999999999" customHeight="1" x14ac:dyDescent="0.45">
      <c r="A1763" s="42" t="s">
        <v>114</v>
      </c>
      <c r="B1763" s="43" t="s">
        <v>115</v>
      </c>
      <c r="C1763" s="42" t="s">
        <v>215</v>
      </c>
      <c r="D1763" s="42" t="s">
        <v>221</v>
      </c>
      <c r="E1763" s="42">
        <v>2019</v>
      </c>
      <c r="F1763" s="44">
        <v>1949257.6</v>
      </c>
    </row>
    <row r="1764" spans="1:6" ht="20.149999999999999" customHeight="1" x14ac:dyDescent="0.45">
      <c r="A1764" s="42" t="s">
        <v>114</v>
      </c>
      <c r="B1764" s="43" t="s">
        <v>115</v>
      </c>
      <c r="C1764" s="42" t="s">
        <v>215</v>
      </c>
      <c r="D1764" s="42" t="s">
        <v>221</v>
      </c>
      <c r="E1764" s="42">
        <v>2020</v>
      </c>
      <c r="F1764" s="44">
        <v>24095672.828510001</v>
      </c>
    </row>
    <row r="1765" spans="1:6" ht="20.149999999999999" customHeight="1" x14ac:dyDescent="0.45">
      <c r="A1765" s="42" t="s">
        <v>114</v>
      </c>
      <c r="B1765" s="43" t="s">
        <v>115</v>
      </c>
      <c r="C1765" s="42" t="s">
        <v>215</v>
      </c>
      <c r="D1765" s="42" t="s">
        <v>221</v>
      </c>
      <c r="E1765" s="42">
        <v>2021</v>
      </c>
      <c r="F1765" s="44">
        <v>461356.49999699998</v>
      </c>
    </row>
    <row r="1766" spans="1:6" ht="20.149999999999999" customHeight="1" x14ac:dyDescent="0.45">
      <c r="A1766" s="42" t="s">
        <v>116</v>
      </c>
      <c r="B1766" s="43" t="s">
        <v>115</v>
      </c>
      <c r="C1766" s="42" t="s">
        <v>215</v>
      </c>
      <c r="D1766" s="42" t="s">
        <v>221</v>
      </c>
      <c r="E1766" s="42">
        <v>2018</v>
      </c>
      <c r="F1766" s="44">
        <v>236175</v>
      </c>
    </row>
    <row r="1767" spans="1:6" ht="20.149999999999999" customHeight="1" x14ac:dyDescent="0.45">
      <c r="A1767" s="42" t="s">
        <v>116</v>
      </c>
      <c r="B1767" s="43" t="s">
        <v>115</v>
      </c>
      <c r="C1767" s="42" t="s">
        <v>215</v>
      </c>
      <c r="D1767" s="42" t="s">
        <v>221</v>
      </c>
      <c r="E1767" s="42">
        <v>2019</v>
      </c>
      <c r="F1767" s="44">
        <v>2248351.5719599999</v>
      </c>
    </row>
    <row r="1768" spans="1:6" ht="20.149999999999999" customHeight="1" x14ac:dyDescent="0.45">
      <c r="A1768" s="42" t="s">
        <v>116</v>
      </c>
      <c r="B1768" s="43" t="s">
        <v>115</v>
      </c>
      <c r="C1768" s="42" t="s">
        <v>215</v>
      </c>
      <c r="D1768" s="42" t="s">
        <v>221</v>
      </c>
      <c r="E1768" s="42">
        <v>2020</v>
      </c>
      <c r="F1768" s="44">
        <v>15456720.378499996</v>
      </c>
    </row>
    <row r="1769" spans="1:6" ht="20.149999999999999" customHeight="1" x14ac:dyDescent="0.45">
      <c r="A1769" s="42" t="s">
        <v>116</v>
      </c>
      <c r="B1769" s="43" t="s">
        <v>115</v>
      </c>
      <c r="C1769" s="42" t="s">
        <v>215</v>
      </c>
      <c r="D1769" s="42" t="s">
        <v>221</v>
      </c>
      <c r="E1769" s="42">
        <v>2021</v>
      </c>
      <c r="F1769" s="44">
        <v>461356.49999699998</v>
      </c>
    </row>
    <row r="1770" spans="1:6" ht="20.149999999999999" customHeight="1" x14ac:dyDescent="0.45">
      <c r="A1770" s="42" t="s">
        <v>117</v>
      </c>
      <c r="B1770" s="43" t="s">
        <v>207</v>
      </c>
      <c r="C1770" s="42" t="s">
        <v>215</v>
      </c>
      <c r="D1770" s="42" t="s">
        <v>221</v>
      </c>
      <c r="E1770" s="42">
        <v>2018</v>
      </c>
      <c r="F1770" s="44">
        <v>1351390.3113434997</v>
      </c>
    </row>
    <row r="1771" spans="1:6" ht="20.149999999999999" customHeight="1" x14ac:dyDescent="0.45">
      <c r="A1771" s="42" t="s">
        <v>117</v>
      </c>
      <c r="B1771" s="43" t="s">
        <v>207</v>
      </c>
      <c r="C1771" s="42" t="s">
        <v>215</v>
      </c>
      <c r="D1771" s="42" t="s">
        <v>221</v>
      </c>
      <c r="E1771" s="42">
        <v>2019</v>
      </c>
      <c r="F1771" s="44">
        <v>17308155.906269997</v>
      </c>
    </row>
    <row r="1772" spans="1:6" ht="20.149999999999999" customHeight="1" x14ac:dyDescent="0.45">
      <c r="A1772" s="42" t="s">
        <v>117</v>
      </c>
      <c r="B1772" s="43" t="s">
        <v>207</v>
      </c>
      <c r="C1772" s="42" t="s">
        <v>215</v>
      </c>
      <c r="D1772" s="42" t="s">
        <v>221</v>
      </c>
      <c r="E1772" s="42">
        <v>2020</v>
      </c>
      <c r="F1772" s="44">
        <v>17179161.490000002</v>
      </c>
    </row>
    <row r="1773" spans="1:6" ht="20.149999999999999" customHeight="1" x14ac:dyDescent="0.45">
      <c r="A1773" s="42" t="s">
        <v>117</v>
      </c>
      <c r="B1773" s="43" t="s">
        <v>207</v>
      </c>
      <c r="C1773" s="42" t="s">
        <v>215</v>
      </c>
      <c r="D1773" s="42" t="s">
        <v>221</v>
      </c>
      <c r="E1773" s="42">
        <v>2022</v>
      </c>
      <c r="F1773" s="44">
        <v>191019.11000000004</v>
      </c>
    </row>
    <row r="1774" spans="1:6" ht="20.149999999999999" customHeight="1" x14ac:dyDescent="0.45">
      <c r="A1774" s="42" t="s">
        <v>117</v>
      </c>
      <c r="B1774" s="43" t="s">
        <v>207</v>
      </c>
      <c r="C1774" s="42" t="s">
        <v>215</v>
      </c>
      <c r="D1774" s="42" t="s">
        <v>221</v>
      </c>
      <c r="E1774" s="42">
        <v>2023</v>
      </c>
      <c r="F1774" s="44">
        <v>16233164.040000001</v>
      </c>
    </row>
    <row r="1775" spans="1:6" ht="20.149999999999999" customHeight="1" x14ac:dyDescent="0.45">
      <c r="A1775" s="42" t="s">
        <v>117</v>
      </c>
      <c r="B1775" s="43" t="s">
        <v>207</v>
      </c>
      <c r="C1775" s="42" t="s">
        <v>216</v>
      </c>
      <c r="D1775" s="42" t="s">
        <v>221</v>
      </c>
      <c r="E1775" s="42">
        <v>2022</v>
      </c>
      <c r="F1775" s="44">
        <v>76366.679999999993</v>
      </c>
    </row>
    <row r="1776" spans="1:6" ht="20.149999999999999" customHeight="1" x14ac:dyDescent="0.45">
      <c r="A1776" s="42" t="s">
        <v>117</v>
      </c>
      <c r="B1776" s="43" t="s">
        <v>207</v>
      </c>
      <c r="C1776" s="42" t="s">
        <v>216</v>
      </c>
      <c r="D1776" s="42" t="s">
        <v>221</v>
      </c>
      <c r="E1776" s="42">
        <v>2023</v>
      </c>
      <c r="F1776" s="44">
        <v>10546556.57</v>
      </c>
    </row>
    <row r="1777" spans="1:6" ht="20.149999999999999" customHeight="1" x14ac:dyDescent="0.45">
      <c r="A1777" s="42" t="s">
        <v>117</v>
      </c>
      <c r="B1777" s="43" t="s">
        <v>207</v>
      </c>
      <c r="C1777" s="42" t="s">
        <v>216</v>
      </c>
      <c r="D1777" s="42" t="s">
        <v>221</v>
      </c>
      <c r="E1777" s="42">
        <v>2024</v>
      </c>
      <c r="F1777" s="44">
        <v>16202231.480000002</v>
      </c>
    </row>
    <row r="1778" spans="1:6" ht="20.149999999999999" customHeight="1" x14ac:dyDescent="0.45">
      <c r="A1778" s="42" t="s">
        <v>118</v>
      </c>
      <c r="B1778" s="43" t="s">
        <v>208</v>
      </c>
      <c r="C1778" s="42" t="s">
        <v>215</v>
      </c>
      <c r="D1778" s="42" t="s">
        <v>221</v>
      </c>
      <c r="E1778" s="42">
        <v>2018</v>
      </c>
      <c r="F1778" s="44">
        <v>1257506.5675523994</v>
      </c>
    </row>
    <row r="1779" spans="1:6" ht="20.149999999999999" customHeight="1" x14ac:dyDescent="0.45">
      <c r="A1779" s="42" t="s">
        <v>118</v>
      </c>
      <c r="B1779" s="43" t="s">
        <v>208</v>
      </c>
      <c r="C1779" s="42" t="s">
        <v>215</v>
      </c>
      <c r="D1779" s="42" t="s">
        <v>221</v>
      </c>
      <c r="E1779" s="42">
        <v>2019</v>
      </c>
      <c r="F1779" s="44">
        <v>18019765.4375</v>
      </c>
    </row>
    <row r="1780" spans="1:6" ht="20.149999999999999" customHeight="1" x14ac:dyDescent="0.45">
      <c r="A1780" s="42" t="s">
        <v>118</v>
      </c>
      <c r="B1780" s="43" t="s">
        <v>208</v>
      </c>
      <c r="C1780" s="42" t="s">
        <v>215</v>
      </c>
      <c r="D1780" s="42" t="s">
        <v>221</v>
      </c>
      <c r="E1780" s="42">
        <v>2020</v>
      </c>
      <c r="F1780" s="44">
        <v>25175081.399999995</v>
      </c>
    </row>
    <row r="1781" spans="1:6" ht="20.149999999999999" customHeight="1" x14ac:dyDescent="0.45">
      <c r="A1781" s="42" t="s">
        <v>118</v>
      </c>
      <c r="B1781" s="43" t="s">
        <v>208</v>
      </c>
      <c r="C1781" s="42" t="s">
        <v>215</v>
      </c>
      <c r="D1781" s="42" t="s">
        <v>221</v>
      </c>
      <c r="E1781" s="42">
        <v>2023</v>
      </c>
      <c r="F1781" s="44">
        <v>13993862.910000002</v>
      </c>
    </row>
    <row r="1782" spans="1:6" ht="20.149999999999999" customHeight="1" x14ac:dyDescent="0.45">
      <c r="A1782" s="42" t="s">
        <v>119</v>
      </c>
      <c r="B1782" s="43" t="s">
        <v>209</v>
      </c>
      <c r="C1782" s="42" t="s">
        <v>215</v>
      </c>
      <c r="D1782" s="42" t="s">
        <v>219</v>
      </c>
      <c r="E1782" s="42">
        <v>2018</v>
      </c>
      <c r="F1782" s="44">
        <v>733847.54774239974</v>
      </c>
    </row>
    <row r="1783" spans="1:6" ht="20.149999999999999" customHeight="1" x14ac:dyDescent="0.45">
      <c r="A1783" s="42" t="s">
        <v>119</v>
      </c>
      <c r="B1783" s="43" t="s">
        <v>209</v>
      </c>
      <c r="C1783" s="42" t="s">
        <v>215</v>
      </c>
      <c r="D1783" s="42" t="s">
        <v>219</v>
      </c>
      <c r="E1783" s="42">
        <v>2019</v>
      </c>
      <c r="F1783" s="44">
        <v>18302426.995251559</v>
      </c>
    </row>
    <row r="1784" spans="1:6" ht="20.149999999999999" customHeight="1" x14ac:dyDescent="0.45">
      <c r="A1784" s="42" t="s">
        <v>119</v>
      </c>
      <c r="B1784" s="43" t="s">
        <v>209</v>
      </c>
      <c r="C1784" s="42" t="s">
        <v>215</v>
      </c>
      <c r="D1784" s="42" t="s">
        <v>219</v>
      </c>
      <c r="E1784" s="42">
        <v>2020</v>
      </c>
      <c r="F1784" s="44">
        <v>1554798.6886236998</v>
      </c>
    </row>
    <row r="1785" spans="1:6" ht="20.149999999999999" customHeight="1" x14ac:dyDescent="0.45">
      <c r="A1785" s="42" t="s">
        <v>119</v>
      </c>
      <c r="B1785" s="43" t="s">
        <v>209</v>
      </c>
      <c r="C1785" s="42" t="s">
        <v>215</v>
      </c>
      <c r="D1785" s="42" t="s">
        <v>219</v>
      </c>
      <c r="E1785" s="42">
        <v>2021</v>
      </c>
      <c r="F1785" s="44">
        <v>27279213.281351425</v>
      </c>
    </row>
    <row r="1786" spans="1:6" ht="20.149999999999999" customHeight="1" x14ac:dyDescent="0.45">
      <c r="A1786" s="42" t="s">
        <v>119</v>
      </c>
      <c r="B1786" s="43" t="s">
        <v>209</v>
      </c>
      <c r="C1786" s="42" t="s">
        <v>215</v>
      </c>
      <c r="D1786" s="42" t="s">
        <v>219</v>
      </c>
      <c r="E1786" s="42">
        <v>2022</v>
      </c>
      <c r="F1786" s="44">
        <v>302967.55518539995</v>
      </c>
    </row>
    <row r="1787" spans="1:6" ht="20.149999999999999" customHeight="1" x14ac:dyDescent="0.45">
      <c r="A1787" s="42" t="s">
        <v>119</v>
      </c>
      <c r="B1787" s="43" t="s">
        <v>209</v>
      </c>
      <c r="C1787" s="42" t="s">
        <v>215</v>
      </c>
      <c r="D1787" s="42" t="s">
        <v>219</v>
      </c>
      <c r="E1787" s="42">
        <v>2023</v>
      </c>
      <c r="F1787" s="44">
        <v>34571226.861920543</v>
      </c>
    </row>
    <row r="1788" spans="1:6" ht="20.149999999999999" customHeight="1" x14ac:dyDescent="0.45">
      <c r="A1788" s="42" t="s">
        <v>119</v>
      </c>
      <c r="B1788" s="43" t="s">
        <v>209</v>
      </c>
      <c r="C1788" s="42" t="s">
        <v>215</v>
      </c>
      <c r="D1788" s="42" t="s">
        <v>219</v>
      </c>
      <c r="E1788" s="42">
        <v>2024</v>
      </c>
      <c r="F1788" s="44">
        <v>5253734.8858803175</v>
      </c>
    </row>
    <row r="1789" spans="1:6" ht="20.149999999999999" customHeight="1" x14ac:dyDescent="0.45">
      <c r="A1789" s="42" t="s">
        <v>120</v>
      </c>
      <c r="B1789" s="43" t="s">
        <v>209</v>
      </c>
      <c r="C1789" s="42" t="s">
        <v>213</v>
      </c>
      <c r="D1789" s="42" t="s">
        <v>221</v>
      </c>
      <c r="E1789" s="42">
        <v>2021</v>
      </c>
      <c r="F1789" s="44">
        <v>4005372.0018221997</v>
      </c>
    </row>
    <row r="1790" spans="1:6" ht="20.149999999999999" customHeight="1" x14ac:dyDescent="0.45">
      <c r="A1790" s="42" t="s">
        <v>120</v>
      </c>
      <c r="B1790" s="43" t="s">
        <v>209</v>
      </c>
      <c r="C1790" s="42" t="s">
        <v>213</v>
      </c>
      <c r="D1790" s="42" t="s">
        <v>221</v>
      </c>
      <c r="E1790" s="42">
        <v>2022</v>
      </c>
      <c r="F1790" s="44">
        <v>3434684.2527785003</v>
      </c>
    </row>
    <row r="1791" spans="1:6" ht="20.149999999999999" customHeight="1" x14ac:dyDescent="0.45">
      <c r="A1791" s="42" t="s">
        <v>120</v>
      </c>
      <c r="B1791" s="43" t="s">
        <v>209</v>
      </c>
      <c r="C1791" s="42" t="s">
        <v>213</v>
      </c>
      <c r="D1791" s="42" t="s">
        <v>221</v>
      </c>
      <c r="E1791" s="42">
        <v>2023</v>
      </c>
      <c r="F1791" s="44">
        <v>4364180.2367998986</v>
      </c>
    </row>
    <row r="1792" spans="1:6" ht="20.149999999999999" customHeight="1" x14ac:dyDescent="0.45">
      <c r="A1792" s="42" t="s">
        <v>120</v>
      </c>
      <c r="B1792" s="43" t="s">
        <v>209</v>
      </c>
      <c r="C1792" s="42" t="s">
        <v>213</v>
      </c>
      <c r="D1792" s="42" t="s">
        <v>221</v>
      </c>
      <c r="E1792" s="42">
        <v>2024</v>
      </c>
      <c r="F1792" s="44">
        <v>1007945.9524180995</v>
      </c>
    </row>
    <row r="1793" spans="1:6" ht="20.149999999999999" customHeight="1" x14ac:dyDescent="0.45">
      <c r="A1793" s="42" t="s">
        <v>120</v>
      </c>
      <c r="B1793" s="43" t="s">
        <v>209</v>
      </c>
      <c r="C1793" s="42" t="s">
        <v>213</v>
      </c>
      <c r="D1793" s="42" t="s">
        <v>221</v>
      </c>
      <c r="E1793" s="42">
        <v>2025</v>
      </c>
      <c r="F1793" s="44">
        <v>704761.51740799996</v>
      </c>
    </row>
    <row r="1794" spans="1:6" ht="20.149999999999999" customHeight="1" x14ac:dyDescent="0.45">
      <c r="A1794" s="42" t="s">
        <v>120</v>
      </c>
      <c r="B1794" s="43" t="s">
        <v>209</v>
      </c>
      <c r="C1794" s="42" t="s">
        <v>213</v>
      </c>
      <c r="D1794" s="42" t="s">
        <v>221</v>
      </c>
      <c r="E1794" s="42">
        <v>2026</v>
      </c>
      <c r="F1794" s="44">
        <v>181106.210976</v>
      </c>
    </row>
    <row r="1795" spans="1:6" ht="20.149999999999999" customHeight="1" x14ac:dyDescent="0.45">
      <c r="A1795" s="42" t="s">
        <v>120</v>
      </c>
      <c r="B1795" s="43" t="s">
        <v>209</v>
      </c>
      <c r="C1795" s="42" t="s">
        <v>215</v>
      </c>
      <c r="D1795" s="42" t="s">
        <v>221</v>
      </c>
      <c r="E1795" s="42">
        <v>2018</v>
      </c>
      <c r="F1795" s="44">
        <v>335020.49502917001</v>
      </c>
    </row>
    <row r="1796" spans="1:6" ht="20.149999999999999" customHeight="1" x14ac:dyDescent="0.45">
      <c r="A1796" s="42" t="s">
        <v>120</v>
      </c>
      <c r="B1796" s="43" t="s">
        <v>209</v>
      </c>
      <c r="C1796" s="42" t="s">
        <v>215</v>
      </c>
      <c r="D1796" s="42" t="s">
        <v>221</v>
      </c>
      <c r="E1796" s="42">
        <v>2019</v>
      </c>
      <c r="F1796" s="44">
        <v>9042542.6006393451</v>
      </c>
    </row>
    <row r="1797" spans="1:6" ht="20.149999999999999" customHeight="1" x14ac:dyDescent="0.45">
      <c r="A1797" s="42" t="s">
        <v>120</v>
      </c>
      <c r="B1797" s="43" t="s">
        <v>209</v>
      </c>
      <c r="C1797" s="42" t="s">
        <v>215</v>
      </c>
      <c r="D1797" s="42" t="s">
        <v>221</v>
      </c>
      <c r="E1797" s="42">
        <v>2020</v>
      </c>
      <c r="F1797" s="44">
        <v>4647922.6058054296</v>
      </c>
    </row>
    <row r="1798" spans="1:6" ht="20.149999999999999" customHeight="1" x14ac:dyDescent="0.45">
      <c r="A1798" s="42" t="s">
        <v>120</v>
      </c>
      <c r="B1798" s="43" t="s">
        <v>209</v>
      </c>
      <c r="C1798" s="42" t="s">
        <v>215</v>
      </c>
      <c r="D1798" s="42" t="s">
        <v>221</v>
      </c>
      <c r="E1798" s="42">
        <v>2021</v>
      </c>
      <c r="F1798" s="44">
        <v>8370932.6909242608</v>
      </c>
    </row>
    <row r="1799" spans="1:6" ht="20.149999999999999" customHeight="1" x14ac:dyDescent="0.45">
      <c r="A1799" s="42" t="s">
        <v>120</v>
      </c>
      <c r="B1799" s="43" t="s">
        <v>209</v>
      </c>
      <c r="C1799" s="42" t="s">
        <v>215</v>
      </c>
      <c r="D1799" s="42" t="s">
        <v>221</v>
      </c>
      <c r="E1799" s="42">
        <v>2022</v>
      </c>
      <c r="F1799" s="44">
        <v>12279448.999097399</v>
      </c>
    </row>
    <row r="1800" spans="1:6" ht="20.149999999999999" customHeight="1" x14ac:dyDescent="0.45">
      <c r="A1800" s="42" t="s">
        <v>120</v>
      </c>
      <c r="B1800" s="43" t="s">
        <v>209</v>
      </c>
      <c r="C1800" s="42" t="s">
        <v>215</v>
      </c>
      <c r="D1800" s="42" t="s">
        <v>221</v>
      </c>
      <c r="E1800" s="42">
        <v>2023</v>
      </c>
      <c r="F1800" s="44">
        <v>1858566.2291456601</v>
      </c>
    </row>
    <row r="1801" spans="1:6" ht="20.149999999999999" customHeight="1" x14ac:dyDescent="0.45">
      <c r="A1801" s="42" t="s">
        <v>120</v>
      </c>
      <c r="B1801" s="43" t="s">
        <v>209</v>
      </c>
      <c r="C1801" s="42" t="s">
        <v>216</v>
      </c>
      <c r="D1801" s="42" t="s">
        <v>221</v>
      </c>
      <c r="E1801" s="42">
        <v>2018</v>
      </c>
      <c r="F1801" s="44">
        <v>571246</v>
      </c>
    </row>
    <row r="1802" spans="1:6" ht="20.149999999999999" customHeight="1" x14ac:dyDescent="0.45">
      <c r="A1802" s="42" t="s">
        <v>120</v>
      </c>
      <c r="B1802" s="43" t="s">
        <v>209</v>
      </c>
      <c r="C1802" s="42" t="s">
        <v>216</v>
      </c>
      <c r="D1802" s="42" t="s">
        <v>221</v>
      </c>
      <c r="E1802" s="42">
        <v>2019</v>
      </c>
      <c r="F1802" s="44">
        <v>17416058.5</v>
      </c>
    </row>
    <row r="1803" spans="1:6" ht="20.149999999999999" customHeight="1" x14ac:dyDescent="0.45">
      <c r="A1803" s="42" t="s">
        <v>120</v>
      </c>
      <c r="B1803" s="43" t="s">
        <v>209</v>
      </c>
      <c r="C1803" s="42" t="s">
        <v>216</v>
      </c>
      <c r="D1803" s="42" t="s">
        <v>221</v>
      </c>
      <c r="E1803" s="42">
        <v>2022</v>
      </c>
      <c r="F1803" s="44">
        <v>5407122.5839188024</v>
      </c>
    </row>
    <row r="1804" spans="1:6" ht="20.149999999999999" customHeight="1" x14ac:dyDescent="0.45">
      <c r="A1804" s="42" t="s">
        <v>120</v>
      </c>
      <c r="B1804" s="43" t="s">
        <v>209</v>
      </c>
      <c r="C1804" s="42" t="s">
        <v>216</v>
      </c>
      <c r="D1804" s="42" t="s">
        <v>221</v>
      </c>
      <c r="E1804" s="42">
        <v>2023</v>
      </c>
      <c r="F1804" s="44">
        <v>1782453.4326759998</v>
      </c>
    </row>
    <row r="1805" spans="1:6" ht="20.149999999999999" customHeight="1" x14ac:dyDescent="0.45">
      <c r="A1805" s="42" t="s">
        <v>120</v>
      </c>
      <c r="B1805" s="43" t="s">
        <v>209</v>
      </c>
      <c r="C1805" s="42" t="s">
        <v>216</v>
      </c>
      <c r="D1805" s="42" t="s">
        <v>221</v>
      </c>
      <c r="E1805" s="42">
        <v>2024</v>
      </c>
      <c r="F1805" s="44">
        <v>128846.63365179999</v>
      </c>
    </row>
    <row r="1806" spans="1:6" ht="20.149999999999999" customHeight="1" x14ac:dyDescent="0.45">
      <c r="A1806" s="42" t="s">
        <v>121</v>
      </c>
      <c r="B1806" s="43" t="s">
        <v>122</v>
      </c>
      <c r="C1806" s="42" t="s">
        <v>213</v>
      </c>
      <c r="D1806" s="42" t="s">
        <v>221</v>
      </c>
      <c r="E1806" s="42">
        <v>2023</v>
      </c>
      <c r="F1806" s="44">
        <v>2000000</v>
      </c>
    </row>
    <row r="1807" spans="1:6" ht="20.149999999999999" customHeight="1" x14ac:dyDescent="0.45">
      <c r="A1807" s="42" t="s">
        <v>121</v>
      </c>
      <c r="B1807" s="43" t="s">
        <v>122</v>
      </c>
      <c r="C1807" s="42" t="s">
        <v>215</v>
      </c>
      <c r="D1807" s="42" t="s">
        <v>221</v>
      </c>
      <c r="E1807" s="42">
        <v>2018</v>
      </c>
      <c r="F1807" s="44">
        <v>363964.32999999996</v>
      </c>
    </row>
    <row r="1808" spans="1:6" ht="20.149999999999999" customHeight="1" x14ac:dyDescent="0.45">
      <c r="A1808" s="42" t="s">
        <v>121</v>
      </c>
      <c r="B1808" s="43" t="s">
        <v>122</v>
      </c>
      <c r="C1808" s="42" t="s">
        <v>215</v>
      </c>
      <c r="D1808" s="42" t="s">
        <v>221</v>
      </c>
      <c r="E1808" s="42">
        <v>2019</v>
      </c>
      <c r="F1808" s="44">
        <v>3548690.8699999996</v>
      </c>
    </row>
    <row r="1809" spans="1:6" ht="20.149999999999999" customHeight="1" x14ac:dyDescent="0.45">
      <c r="A1809" s="42" t="s">
        <v>121</v>
      </c>
      <c r="B1809" s="43" t="s">
        <v>122</v>
      </c>
      <c r="C1809" s="42" t="s">
        <v>215</v>
      </c>
      <c r="D1809" s="42" t="s">
        <v>221</v>
      </c>
      <c r="E1809" s="42">
        <v>2020</v>
      </c>
      <c r="F1809" s="44">
        <v>457170.07999999996</v>
      </c>
    </row>
    <row r="1810" spans="1:6" ht="20.149999999999999" customHeight="1" x14ac:dyDescent="0.45">
      <c r="A1810" s="42" t="s">
        <v>121</v>
      </c>
      <c r="B1810" s="43" t="s">
        <v>122</v>
      </c>
      <c r="C1810" s="42" t="s">
        <v>216</v>
      </c>
      <c r="D1810" s="42" t="s">
        <v>221</v>
      </c>
      <c r="E1810" s="42">
        <v>2019</v>
      </c>
      <c r="F1810" s="44">
        <v>3119326.24</v>
      </c>
    </row>
    <row r="1811" spans="1:6" ht="20.149999999999999" customHeight="1" x14ac:dyDescent="0.45">
      <c r="A1811" s="42" t="s">
        <v>121</v>
      </c>
      <c r="B1811" s="43" t="s">
        <v>122</v>
      </c>
      <c r="C1811" s="42" t="s">
        <v>216</v>
      </c>
      <c r="D1811" s="42" t="s">
        <v>221</v>
      </c>
      <c r="E1811" s="42">
        <v>2020</v>
      </c>
      <c r="F1811" s="44">
        <v>1072219.08</v>
      </c>
    </row>
    <row r="1812" spans="1:6" ht="20.149999999999999" customHeight="1" x14ac:dyDescent="0.45">
      <c r="A1812" s="42" t="s">
        <v>121</v>
      </c>
      <c r="B1812" s="43" t="s">
        <v>122</v>
      </c>
      <c r="C1812" s="42" t="s">
        <v>216</v>
      </c>
      <c r="D1812" s="42" t="s">
        <v>221</v>
      </c>
      <c r="E1812" s="42">
        <v>2023</v>
      </c>
      <c r="F1812" s="44">
        <v>1078714</v>
      </c>
    </row>
    <row r="1813" spans="1:6" ht="20.149999999999999" customHeight="1" x14ac:dyDescent="0.45">
      <c r="A1813" s="42" t="s">
        <v>121</v>
      </c>
      <c r="B1813" s="43" t="s">
        <v>122</v>
      </c>
      <c r="C1813" s="42" t="s">
        <v>216</v>
      </c>
      <c r="D1813" s="42" t="s">
        <v>221</v>
      </c>
      <c r="E1813" s="42">
        <v>2024</v>
      </c>
      <c r="F1813" s="44">
        <v>4223537.66</v>
      </c>
    </row>
    <row r="1814" spans="1:6" ht="20.149999999999999" customHeight="1" x14ac:dyDescent="0.45">
      <c r="A1814" s="42" t="s">
        <v>121</v>
      </c>
      <c r="B1814" s="43" t="s">
        <v>122</v>
      </c>
      <c r="C1814" s="42" t="s">
        <v>216</v>
      </c>
      <c r="D1814" s="42" t="s">
        <v>221</v>
      </c>
      <c r="E1814" s="42">
        <v>2025</v>
      </c>
      <c r="F1814" s="44">
        <v>6385247.9999999981</v>
      </c>
    </row>
    <row r="1815" spans="1:6" ht="20.149999999999999" customHeight="1" x14ac:dyDescent="0.45">
      <c r="A1815" s="42" t="s">
        <v>121</v>
      </c>
      <c r="B1815" s="43" t="s">
        <v>122</v>
      </c>
      <c r="C1815" s="42" t="s">
        <v>216</v>
      </c>
      <c r="D1815" s="42" t="s">
        <v>221</v>
      </c>
      <c r="E1815" s="42">
        <v>2026</v>
      </c>
      <c r="F1815" s="44">
        <v>594750</v>
      </c>
    </row>
    <row r="1816" spans="1:6" ht="20.149999999999999" customHeight="1" x14ac:dyDescent="0.45">
      <c r="A1816" s="42" t="s">
        <v>123</v>
      </c>
      <c r="B1816" s="43" t="s">
        <v>209</v>
      </c>
      <c r="C1816" s="42" t="s">
        <v>213</v>
      </c>
      <c r="D1816" s="42" t="s">
        <v>221</v>
      </c>
      <c r="E1816" s="42">
        <v>2017</v>
      </c>
      <c r="F1816" s="44">
        <v>141975.51724400002</v>
      </c>
    </row>
    <row r="1817" spans="1:6" ht="20.149999999999999" customHeight="1" x14ac:dyDescent="0.45">
      <c r="A1817" s="42" t="s">
        <v>123</v>
      </c>
      <c r="B1817" s="43" t="s">
        <v>209</v>
      </c>
      <c r="C1817" s="42" t="s">
        <v>213</v>
      </c>
      <c r="D1817" s="42" t="s">
        <v>221</v>
      </c>
      <c r="E1817" s="42">
        <v>2018</v>
      </c>
      <c r="F1817" s="44">
        <v>2003743.3146875009</v>
      </c>
    </row>
    <row r="1818" spans="1:6" ht="20.149999999999999" customHeight="1" x14ac:dyDescent="0.45">
      <c r="A1818" s="42" t="s">
        <v>123</v>
      </c>
      <c r="B1818" s="43" t="s">
        <v>209</v>
      </c>
      <c r="C1818" s="42" t="s">
        <v>213</v>
      </c>
      <c r="D1818" s="42" t="s">
        <v>221</v>
      </c>
      <c r="E1818" s="42">
        <v>2019</v>
      </c>
      <c r="F1818" s="44">
        <v>1740033.96</v>
      </c>
    </row>
    <row r="1819" spans="1:6" ht="20.149999999999999" customHeight="1" x14ac:dyDescent="0.45">
      <c r="A1819" s="42" t="s">
        <v>123</v>
      </c>
      <c r="B1819" s="43" t="s">
        <v>209</v>
      </c>
      <c r="C1819" s="42" t="s">
        <v>213</v>
      </c>
      <c r="D1819" s="42" t="s">
        <v>221</v>
      </c>
      <c r="E1819" s="42">
        <v>2020</v>
      </c>
      <c r="F1819" s="44">
        <v>1695401.8399999999</v>
      </c>
    </row>
    <row r="1820" spans="1:6" ht="20.149999999999999" customHeight="1" x14ac:dyDescent="0.45">
      <c r="A1820" s="42" t="s">
        <v>123</v>
      </c>
      <c r="B1820" s="43" t="s">
        <v>209</v>
      </c>
      <c r="C1820" s="42" t="s">
        <v>213</v>
      </c>
      <c r="D1820" s="42" t="s">
        <v>221</v>
      </c>
      <c r="E1820" s="42">
        <v>2021</v>
      </c>
      <c r="F1820" s="44">
        <v>131321.64848</v>
      </c>
    </row>
    <row r="1821" spans="1:6" ht="20.149999999999999" customHeight="1" x14ac:dyDescent="0.45">
      <c r="A1821" s="42" t="s">
        <v>123</v>
      </c>
      <c r="B1821" s="43" t="s">
        <v>209</v>
      </c>
      <c r="C1821" s="42" t="s">
        <v>213</v>
      </c>
      <c r="D1821" s="42" t="s">
        <v>221</v>
      </c>
      <c r="E1821" s="42">
        <v>2022</v>
      </c>
      <c r="F1821" s="44">
        <v>95521.648479999989</v>
      </c>
    </row>
    <row r="1822" spans="1:6" ht="20.149999999999999" customHeight="1" x14ac:dyDescent="0.45">
      <c r="A1822" s="42" t="s">
        <v>123</v>
      </c>
      <c r="B1822" s="43" t="s">
        <v>209</v>
      </c>
      <c r="C1822" s="42" t="s">
        <v>213</v>
      </c>
      <c r="D1822" s="42" t="s">
        <v>221</v>
      </c>
      <c r="E1822" s="42">
        <v>2023</v>
      </c>
      <c r="F1822" s="44">
        <v>95521.648479999989</v>
      </c>
    </row>
    <row r="1823" spans="1:6" ht="20.149999999999999" customHeight="1" x14ac:dyDescent="0.45">
      <c r="A1823" s="42" t="s">
        <v>123</v>
      </c>
      <c r="B1823" s="43" t="s">
        <v>209</v>
      </c>
      <c r="C1823" s="42" t="s">
        <v>215</v>
      </c>
      <c r="D1823" s="42" t="s">
        <v>221</v>
      </c>
      <c r="E1823" s="42">
        <v>2018</v>
      </c>
      <c r="F1823" s="44">
        <v>717408.5473818999</v>
      </c>
    </row>
    <row r="1824" spans="1:6" ht="20.149999999999999" customHeight="1" x14ac:dyDescent="0.45">
      <c r="A1824" s="42" t="s">
        <v>123</v>
      </c>
      <c r="B1824" s="43" t="s">
        <v>209</v>
      </c>
      <c r="C1824" s="42" t="s">
        <v>215</v>
      </c>
      <c r="D1824" s="42" t="s">
        <v>221</v>
      </c>
      <c r="E1824" s="42">
        <v>2019</v>
      </c>
      <c r="F1824" s="44">
        <v>8663551.8887336049</v>
      </c>
    </row>
    <row r="1825" spans="1:6" ht="20.149999999999999" customHeight="1" x14ac:dyDescent="0.45">
      <c r="A1825" s="42" t="s">
        <v>123</v>
      </c>
      <c r="B1825" s="43" t="s">
        <v>209</v>
      </c>
      <c r="C1825" s="42" t="s">
        <v>215</v>
      </c>
      <c r="D1825" s="42" t="s">
        <v>221</v>
      </c>
      <c r="E1825" s="42">
        <v>2020</v>
      </c>
      <c r="F1825" s="44">
        <v>8278039.5959106088</v>
      </c>
    </row>
    <row r="1826" spans="1:6" ht="20.149999999999999" customHeight="1" x14ac:dyDescent="0.45">
      <c r="A1826" s="42" t="s">
        <v>123</v>
      </c>
      <c r="B1826" s="43" t="s">
        <v>209</v>
      </c>
      <c r="C1826" s="42" t="s">
        <v>215</v>
      </c>
      <c r="D1826" s="42" t="s">
        <v>221</v>
      </c>
      <c r="E1826" s="42">
        <v>2021</v>
      </c>
      <c r="F1826" s="44">
        <v>4572623.8515743008</v>
      </c>
    </row>
    <row r="1827" spans="1:6" ht="20.149999999999999" customHeight="1" x14ac:dyDescent="0.45">
      <c r="A1827" s="42" t="s">
        <v>123</v>
      </c>
      <c r="B1827" s="43" t="s">
        <v>209</v>
      </c>
      <c r="C1827" s="42" t="s">
        <v>215</v>
      </c>
      <c r="D1827" s="42" t="s">
        <v>221</v>
      </c>
      <c r="E1827" s="42">
        <v>2022</v>
      </c>
      <c r="F1827" s="44">
        <v>18715100.489334162</v>
      </c>
    </row>
    <row r="1828" spans="1:6" ht="20.149999999999999" customHeight="1" x14ac:dyDescent="0.45">
      <c r="A1828" s="42" t="s">
        <v>123</v>
      </c>
      <c r="B1828" s="43" t="s">
        <v>209</v>
      </c>
      <c r="C1828" s="42" t="s">
        <v>215</v>
      </c>
      <c r="D1828" s="42" t="s">
        <v>221</v>
      </c>
      <c r="E1828" s="42">
        <v>2023</v>
      </c>
      <c r="F1828" s="44">
        <v>32806298.861228593</v>
      </c>
    </row>
    <row r="1829" spans="1:6" ht="20.149999999999999" customHeight="1" x14ac:dyDescent="0.45">
      <c r="A1829" s="42" t="s">
        <v>123</v>
      </c>
      <c r="B1829" s="43" t="s">
        <v>209</v>
      </c>
      <c r="C1829" s="42" t="s">
        <v>215</v>
      </c>
      <c r="D1829" s="42" t="s">
        <v>221</v>
      </c>
      <c r="E1829" s="42">
        <v>2024</v>
      </c>
      <c r="F1829" s="44">
        <v>117037.48476192</v>
      </c>
    </row>
    <row r="1830" spans="1:6" ht="20.149999999999999" customHeight="1" x14ac:dyDescent="0.45">
      <c r="A1830" s="42" t="s">
        <v>123</v>
      </c>
      <c r="B1830" s="43" t="s">
        <v>209</v>
      </c>
      <c r="C1830" s="42" t="s">
        <v>216</v>
      </c>
      <c r="D1830" s="42" t="s">
        <v>221</v>
      </c>
      <c r="E1830" s="42">
        <v>2018</v>
      </c>
      <c r="F1830" s="44">
        <v>671982</v>
      </c>
    </row>
    <row r="1831" spans="1:6" ht="20.149999999999999" customHeight="1" x14ac:dyDescent="0.45">
      <c r="A1831" s="42" t="s">
        <v>123</v>
      </c>
      <c r="B1831" s="43" t="s">
        <v>209</v>
      </c>
      <c r="C1831" s="42" t="s">
        <v>216</v>
      </c>
      <c r="D1831" s="42" t="s">
        <v>221</v>
      </c>
      <c r="E1831" s="42">
        <v>2019</v>
      </c>
      <c r="F1831" s="44">
        <v>20797235.6785198</v>
      </c>
    </row>
    <row r="1832" spans="1:6" ht="20.149999999999999" customHeight="1" x14ac:dyDescent="0.45">
      <c r="A1832" s="42" t="s">
        <v>123</v>
      </c>
      <c r="B1832" s="43" t="s">
        <v>209</v>
      </c>
      <c r="C1832" s="42" t="s">
        <v>216</v>
      </c>
      <c r="D1832" s="42" t="s">
        <v>221</v>
      </c>
      <c r="E1832" s="42">
        <v>2020</v>
      </c>
      <c r="F1832" s="44">
        <v>3683896.249599</v>
      </c>
    </row>
    <row r="1833" spans="1:6" ht="20.149999999999999" customHeight="1" x14ac:dyDescent="0.45">
      <c r="A1833" s="42" t="s">
        <v>123</v>
      </c>
      <c r="B1833" s="43" t="s">
        <v>209</v>
      </c>
      <c r="C1833" s="42" t="s">
        <v>216</v>
      </c>
      <c r="D1833" s="42" t="s">
        <v>221</v>
      </c>
      <c r="E1833" s="42">
        <v>2021</v>
      </c>
      <c r="F1833" s="44">
        <v>32500</v>
      </c>
    </row>
    <row r="1834" spans="1:6" ht="20.149999999999999" customHeight="1" x14ac:dyDescent="0.45">
      <c r="A1834" s="42" t="s">
        <v>123</v>
      </c>
      <c r="B1834" s="43" t="s">
        <v>209</v>
      </c>
      <c r="C1834" s="42" t="s">
        <v>217</v>
      </c>
      <c r="D1834" s="42" t="s">
        <v>221</v>
      </c>
      <c r="E1834" s="42">
        <v>2017</v>
      </c>
      <c r="F1834" s="44">
        <v>88800</v>
      </c>
    </row>
    <row r="1835" spans="1:6" ht="20.149999999999999" customHeight="1" x14ac:dyDescent="0.45">
      <c r="A1835" s="42" t="s">
        <v>123</v>
      </c>
      <c r="B1835" s="43" t="s">
        <v>209</v>
      </c>
      <c r="C1835" s="42" t="s">
        <v>217</v>
      </c>
      <c r="D1835" s="42" t="s">
        <v>221</v>
      </c>
      <c r="E1835" s="42">
        <v>2018</v>
      </c>
      <c r="F1835" s="44">
        <v>304000</v>
      </c>
    </row>
    <row r="1836" spans="1:6" ht="20.149999999999999" customHeight="1" x14ac:dyDescent="0.45">
      <c r="A1836" s="42" t="s">
        <v>123</v>
      </c>
      <c r="B1836" s="43" t="s">
        <v>209</v>
      </c>
      <c r="C1836" s="42" t="s">
        <v>218</v>
      </c>
      <c r="D1836" s="42" t="s">
        <v>221</v>
      </c>
      <c r="E1836" s="42">
        <v>2024</v>
      </c>
      <c r="F1836" s="44">
        <v>326754.603</v>
      </c>
    </row>
    <row r="1837" spans="1:6" ht="20.149999999999999" customHeight="1" x14ac:dyDescent="0.45">
      <c r="A1837" s="42" t="s">
        <v>124</v>
      </c>
      <c r="B1837" s="43" t="s">
        <v>209</v>
      </c>
      <c r="C1837" s="42" t="s">
        <v>215</v>
      </c>
      <c r="D1837" s="42" t="s">
        <v>221</v>
      </c>
      <c r="E1837" s="42">
        <v>2018</v>
      </c>
      <c r="F1837" s="44">
        <v>700037.94360639993</v>
      </c>
    </row>
    <row r="1838" spans="1:6" ht="20.149999999999999" customHeight="1" x14ac:dyDescent="0.45">
      <c r="A1838" s="42" t="s">
        <v>124</v>
      </c>
      <c r="B1838" s="43" t="s">
        <v>209</v>
      </c>
      <c r="C1838" s="42" t="s">
        <v>215</v>
      </c>
      <c r="D1838" s="42" t="s">
        <v>221</v>
      </c>
      <c r="E1838" s="42">
        <v>2019</v>
      </c>
      <c r="F1838" s="44">
        <v>12420649.644671502</v>
      </c>
    </row>
    <row r="1839" spans="1:6" ht="20.149999999999999" customHeight="1" x14ac:dyDescent="0.45">
      <c r="A1839" s="42" t="s">
        <v>124</v>
      </c>
      <c r="B1839" s="43" t="s">
        <v>209</v>
      </c>
      <c r="C1839" s="42" t="s">
        <v>215</v>
      </c>
      <c r="D1839" s="42" t="s">
        <v>221</v>
      </c>
      <c r="E1839" s="42">
        <v>2020</v>
      </c>
      <c r="F1839" s="44">
        <v>7518731.2293623006</v>
      </c>
    </row>
    <row r="1840" spans="1:6" ht="20.149999999999999" customHeight="1" x14ac:dyDescent="0.45">
      <c r="A1840" s="42" t="s">
        <v>124</v>
      </c>
      <c r="B1840" s="43" t="s">
        <v>209</v>
      </c>
      <c r="C1840" s="42" t="s">
        <v>215</v>
      </c>
      <c r="D1840" s="42" t="s">
        <v>221</v>
      </c>
      <c r="E1840" s="42">
        <v>2021</v>
      </c>
      <c r="F1840" s="44">
        <v>23929518.727347717</v>
      </c>
    </row>
    <row r="1841" spans="1:6" ht="20.149999999999999" customHeight="1" x14ac:dyDescent="0.45">
      <c r="A1841" s="42" t="s">
        <v>124</v>
      </c>
      <c r="B1841" s="43" t="s">
        <v>209</v>
      </c>
      <c r="C1841" s="42" t="s">
        <v>215</v>
      </c>
      <c r="D1841" s="42" t="s">
        <v>221</v>
      </c>
      <c r="E1841" s="42">
        <v>2022</v>
      </c>
      <c r="F1841" s="44">
        <v>8664699.1377709694</v>
      </c>
    </row>
    <row r="1842" spans="1:6" ht="20.149999999999999" customHeight="1" x14ac:dyDescent="0.45">
      <c r="A1842" s="42" t="s">
        <v>124</v>
      </c>
      <c r="B1842" s="43" t="s">
        <v>209</v>
      </c>
      <c r="C1842" s="42" t="s">
        <v>215</v>
      </c>
      <c r="D1842" s="42" t="s">
        <v>221</v>
      </c>
      <c r="E1842" s="42">
        <v>2023</v>
      </c>
      <c r="F1842" s="44">
        <v>18603023.832699794</v>
      </c>
    </row>
    <row r="1843" spans="1:6" ht="20.149999999999999" customHeight="1" x14ac:dyDescent="0.45">
      <c r="A1843" s="42" t="s">
        <v>124</v>
      </c>
      <c r="B1843" s="43" t="s">
        <v>209</v>
      </c>
      <c r="C1843" s="42" t="s">
        <v>215</v>
      </c>
      <c r="D1843" s="42" t="s">
        <v>221</v>
      </c>
      <c r="E1843" s="42">
        <v>2024</v>
      </c>
      <c r="F1843" s="44">
        <v>146294.54291659998</v>
      </c>
    </row>
    <row r="1844" spans="1:6" ht="20.149999999999999" customHeight="1" x14ac:dyDescent="0.45">
      <c r="A1844" s="42" t="s">
        <v>124</v>
      </c>
      <c r="B1844" s="43" t="s">
        <v>209</v>
      </c>
      <c r="C1844" s="42" t="s">
        <v>216</v>
      </c>
      <c r="D1844" s="42" t="s">
        <v>221</v>
      </c>
      <c r="E1844" s="42">
        <v>2021</v>
      </c>
      <c r="F1844" s="44">
        <v>524811.8378332</v>
      </c>
    </row>
    <row r="1845" spans="1:6" ht="20.149999999999999" customHeight="1" x14ac:dyDescent="0.45">
      <c r="A1845" s="42" t="s">
        <v>124</v>
      </c>
      <c r="B1845" s="43" t="s">
        <v>209</v>
      </c>
      <c r="C1845" s="42" t="s">
        <v>216</v>
      </c>
      <c r="D1845" s="42" t="s">
        <v>221</v>
      </c>
      <c r="E1845" s="42">
        <v>2022</v>
      </c>
      <c r="F1845" s="44">
        <v>1821293.7973664124</v>
      </c>
    </row>
    <row r="1846" spans="1:6" ht="20.149999999999999" customHeight="1" x14ac:dyDescent="0.45">
      <c r="A1846" s="42" t="s">
        <v>124</v>
      </c>
      <c r="B1846" s="43" t="s">
        <v>209</v>
      </c>
      <c r="C1846" s="42" t="s">
        <v>216</v>
      </c>
      <c r="D1846" s="42" t="s">
        <v>221</v>
      </c>
      <c r="E1846" s="42">
        <v>2023</v>
      </c>
      <c r="F1846" s="44">
        <v>702531.13611172</v>
      </c>
    </row>
    <row r="1847" spans="1:6" ht="20.149999999999999" customHeight="1" x14ac:dyDescent="0.45">
      <c r="A1847" s="42" t="s">
        <v>124</v>
      </c>
      <c r="B1847" s="43" t="s">
        <v>209</v>
      </c>
      <c r="C1847" s="42" t="s">
        <v>216</v>
      </c>
      <c r="D1847" s="42" t="s">
        <v>221</v>
      </c>
      <c r="E1847" s="42">
        <v>2024</v>
      </c>
      <c r="F1847" s="44">
        <v>1570044.17450734</v>
      </c>
    </row>
    <row r="1848" spans="1:6" ht="20.149999999999999" customHeight="1" x14ac:dyDescent="0.45">
      <c r="A1848" s="42" t="s">
        <v>126</v>
      </c>
      <c r="B1848" s="43" t="s">
        <v>127</v>
      </c>
      <c r="C1848" s="42" t="s">
        <v>215</v>
      </c>
      <c r="D1848" s="42" t="s">
        <v>221</v>
      </c>
      <c r="E1848" s="42">
        <v>2018</v>
      </c>
      <c r="F1848" s="44">
        <v>7380508.5299999993</v>
      </c>
    </row>
    <row r="1849" spans="1:6" ht="20.149999999999999" customHeight="1" x14ac:dyDescent="0.45">
      <c r="A1849" s="42" t="s">
        <v>126</v>
      </c>
      <c r="B1849" s="43" t="s">
        <v>127</v>
      </c>
      <c r="C1849" s="42" t="s">
        <v>215</v>
      </c>
      <c r="D1849" s="42" t="s">
        <v>221</v>
      </c>
      <c r="E1849" s="42">
        <v>2019</v>
      </c>
      <c r="F1849" s="44">
        <v>27869206.217050001</v>
      </c>
    </row>
    <row r="1850" spans="1:6" ht="20.149999999999999" customHeight="1" x14ac:dyDescent="0.45">
      <c r="A1850" s="42" t="s">
        <v>126</v>
      </c>
      <c r="B1850" s="43" t="s">
        <v>127</v>
      </c>
      <c r="C1850" s="42" t="s">
        <v>215</v>
      </c>
      <c r="D1850" s="42" t="s">
        <v>221</v>
      </c>
      <c r="E1850" s="42">
        <v>2020</v>
      </c>
      <c r="F1850" s="44">
        <v>55823077.5999</v>
      </c>
    </row>
    <row r="1851" spans="1:6" ht="20.149999999999999" customHeight="1" x14ac:dyDescent="0.45">
      <c r="A1851" s="42" t="s">
        <v>126</v>
      </c>
      <c r="B1851" s="43" t="s">
        <v>127</v>
      </c>
      <c r="C1851" s="42" t="s">
        <v>215</v>
      </c>
      <c r="D1851" s="42" t="s">
        <v>221</v>
      </c>
      <c r="E1851" s="42">
        <v>2021</v>
      </c>
      <c r="F1851" s="44">
        <v>53503354.814950004</v>
      </c>
    </row>
    <row r="1852" spans="1:6" ht="20.149999999999999" customHeight="1" x14ac:dyDescent="0.45">
      <c r="A1852" s="42" t="s">
        <v>126</v>
      </c>
      <c r="B1852" s="43" t="s">
        <v>127</v>
      </c>
      <c r="C1852" s="42" t="s">
        <v>215</v>
      </c>
      <c r="D1852" s="42" t="s">
        <v>221</v>
      </c>
      <c r="E1852" s="42">
        <v>2022</v>
      </c>
      <c r="F1852" s="44">
        <v>3263047.5155100003</v>
      </c>
    </row>
    <row r="1853" spans="1:6" ht="20.149999999999999" customHeight="1" x14ac:dyDescent="0.45">
      <c r="A1853" s="42" t="s">
        <v>126</v>
      </c>
      <c r="B1853" s="43" t="s">
        <v>127</v>
      </c>
      <c r="C1853" s="42" t="s">
        <v>215</v>
      </c>
      <c r="D1853" s="42" t="s">
        <v>221</v>
      </c>
      <c r="E1853" s="42">
        <v>2023</v>
      </c>
      <c r="F1853" s="44">
        <v>2674776.2546299999</v>
      </c>
    </row>
    <row r="1854" spans="1:6" ht="20.149999999999999" customHeight="1" x14ac:dyDescent="0.45">
      <c r="A1854" s="42" t="s">
        <v>128</v>
      </c>
      <c r="B1854" s="43" t="s">
        <v>190</v>
      </c>
      <c r="C1854" s="42" t="s">
        <v>215</v>
      </c>
      <c r="D1854" s="42" t="s">
        <v>221</v>
      </c>
      <c r="E1854" s="42">
        <v>2018</v>
      </c>
      <c r="F1854" s="44">
        <v>4673122.7029999997</v>
      </c>
    </row>
    <row r="1855" spans="1:6" ht="20.149999999999999" customHeight="1" x14ac:dyDescent="0.45">
      <c r="A1855" s="42" t="s">
        <v>128</v>
      </c>
      <c r="B1855" s="43" t="s">
        <v>190</v>
      </c>
      <c r="C1855" s="42" t="s">
        <v>215</v>
      </c>
      <c r="D1855" s="42" t="s">
        <v>221</v>
      </c>
      <c r="E1855" s="42">
        <v>2019</v>
      </c>
      <c r="F1855" s="44">
        <v>9195000</v>
      </c>
    </row>
    <row r="1856" spans="1:6" ht="20.149999999999999" customHeight="1" x14ac:dyDescent="0.45">
      <c r="A1856" s="42" t="s">
        <v>128</v>
      </c>
      <c r="B1856" s="43" t="s">
        <v>190</v>
      </c>
      <c r="C1856" s="42" t="s">
        <v>215</v>
      </c>
      <c r="D1856" s="42" t="s">
        <v>221</v>
      </c>
      <c r="E1856" s="42">
        <v>2020</v>
      </c>
      <c r="F1856" s="44">
        <v>15767413.529999999</v>
      </c>
    </row>
    <row r="1857" spans="1:6" ht="20.149999999999999" customHeight="1" x14ac:dyDescent="0.45">
      <c r="A1857" s="42" t="s">
        <v>128</v>
      </c>
      <c r="B1857" s="43" t="s">
        <v>190</v>
      </c>
      <c r="C1857" s="42" t="s">
        <v>215</v>
      </c>
      <c r="D1857" s="42" t="s">
        <v>221</v>
      </c>
      <c r="E1857" s="42">
        <v>2021</v>
      </c>
      <c r="F1857" s="44">
        <v>79366000</v>
      </c>
    </row>
    <row r="1858" spans="1:6" ht="20.149999999999999" customHeight="1" x14ac:dyDescent="0.45">
      <c r="A1858" s="42" t="s">
        <v>128</v>
      </c>
      <c r="B1858" s="43" t="s">
        <v>190</v>
      </c>
      <c r="C1858" s="42" t="s">
        <v>215</v>
      </c>
      <c r="D1858" s="42" t="s">
        <v>221</v>
      </c>
      <c r="E1858" s="42">
        <v>2022</v>
      </c>
      <c r="F1858" s="44">
        <v>5835624.7277000006</v>
      </c>
    </row>
    <row r="1859" spans="1:6" ht="20.149999999999999" customHeight="1" x14ac:dyDescent="0.45">
      <c r="A1859" s="42" t="s">
        <v>128</v>
      </c>
      <c r="B1859" s="43" t="s">
        <v>190</v>
      </c>
      <c r="C1859" s="42" t="s">
        <v>215</v>
      </c>
      <c r="D1859" s="42" t="s">
        <v>221</v>
      </c>
      <c r="E1859" s="42">
        <v>2023</v>
      </c>
      <c r="F1859" s="44">
        <v>4519546.7637999998</v>
      </c>
    </row>
    <row r="1860" spans="1:6" ht="20.149999999999999" customHeight="1" x14ac:dyDescent="0.45">
      <c r="A1860" s="42" t="s">
        <v>129</v>
      </c>
      <c r="B1860" s="43" t="s">
        <v>127</v>
      </c>
      <c r="C1860" s="42" t="s">
        <v>215</v>
      </c>
      <c r="D1860" s="42" t="s">
        <v>221</v>
      </c>
      <c r="E1860" s="42">
        <v>2018</v>
      </c>
      <c r="F1860" s="44">
        <v>3017561.13</v>
      </c>
    </row>
    <row r="1861" spans="1:6" ht="20.149999999999999" customHeight="1" x14ac:dyDescent="0.45">
      <c r="A1861" s="42" t="s">
        <v>129</v>
      </c>
      <c r="B1861" s="43" t="s">
        <v>127</v>
      </c>
      <c r="C1861" s="42" t="s">
        <v>215</v>
      </c>
      <c r="D1861" s="42" t="s">
        <v>221</v>
      </c>
      <c r="E1861" s="42">
        <v>2019</v>
      </c>
      <c r="F1861" s="44">
        <v>3831967.41</v>
      </c>
    </row>
    <row r="1862" spans="1:6" ht="20.149999999999999" customHeight="1" x14ac:dyDescent="0.45">
      <c r="A1862" s="42" t="s">
        <v>129</v>
      </c>
      <c r="B1862" s="43" t="s">
        <v>127</v>
      </c>
      <c r="C1862" s="42" t="s">
        <v>215</v>
      </c>
      <c r="D1862" s="42" t="s">
        <v>221</v>
      </c>
      <c r="E1862" s="42">
        <v>2020</v>
      </c>
      <c r="F1862" s="44">
        <v>1766001.4034800003</v>
      </c>
    </row>
    <row r="1863" spans="1:6" ht="20.149999999999999" customHeight="1" x14ac:dyDescent="0.45">
      <c r="A1863" s="42" t="s">
        <v>129</v>
      </c>
      <c r="B1863" s="43" t="s">
        <v>127</v>
      </c>
      <c r="C1863" s="42" t="s">
        <v>215</v>
      </c>
      <c r="D1863" s="42" t="s">
        <v>221</v>
      </c>
      <c r="E1863" s="42">
        <v>2021</v>
      </c>
      <c r="F1863" s="44">
        <v>1484385.8486800001</v>
      </c>
    </row>
    <row r="1864" spans="1:6" ht="20.149999999999999" customHeight="1" x14ac:dyDescent="0.45">
      <c r="A1864" s="42" t="s">
        <v>129</v>
      </c>
      <c r="B1864" s="43" t="s">
        <v>127</v>
      </c>
      <c r="C1864" s="42" t="s">
        <v>215</v>
      </c>
      <c r="D1864" s="42" t="s">
        <v>221</v>
      </c>
      <c r="E1864" s="42">
        <v>2022</v>
      </c>
      <c r="F1864" s="44">
        <v>1538513.1518899999</v>
      </c>
    </row>
    <row r="1865" spans="1:6" ht="20.149999999999999" customHeight="1" x14ac:dyDescent="0.45">
      <c r="A1865" s="42" t="s">
        <v>129</v>
      </c>
      <c r="B1865" s="43" t="s">
        <v>127</v>
      </c>
      <c r="C1865" s="42" t="s">
        <v>215</v>
      </c>
      <c r="D1865" s="42" t="s">
        <v>221</v>
      </c>
      <c r="E1865" s="42">
        <v>2023</v>
      </c>
      <c r="F1865" s="44">
        <v>1337156.5318499999</v>
      </c>
    </row>
    <row r="1866" spans="1:6" ht="20.149999999999999" customHeight="1" x14ac:dyDescent="0.45">
      <c r="A1866" s="42" t="s">
        <v>130</v>
      </c>
      <c r="B1866" s="43" t="s">
        <v>26</v>
      </c>
      <c r="C1866" s="42" t="s">
        <v>215</v>
      </c>
      <c r="D1866" s="42" t="s">
        <v>221</v>
      </c>
      <c r="E1866" s="42">
        <v>2018</v>
      </c>
      <c r="F1866" s="44">
        <v>2328854.9578300002</v>
      </c>
    </row>
    <row r="1867" spans="1:6" ht="20.149999999999999" customHeight="1" x14ac:dyDescent="0.45">
      <c r="A1867" s="42" t="s">
        <v>130</v>
      </c>
      <c r="B1867" s="43" t="s">
        <v>26</v>
      </c>
      <c r="C1867" s="42" t="s">
        <v>215</v>
      </c>
      <c r="D1867" s="42" t="s">
        <v>221</v>
      </c>
      <c r="E1867" s="42">
        <v>2019</v>
      </c>
      <c r="F1867" s="44">
        <v>6677767.7823399995</v>
      </c>
    </row>
    <row r="1868" spans="1:6" ht="20.149999999999999" customHeight="1" x14ac:dyDescent="0.45">
      <c r="A1868" s="42" t="s">
        <v>130</v>
      </c>
      <c r="B1868" s="43" t="s">
        <v>26</v>
      </c>
      <c r="C1868" s="42" t="s">
        <v>215</v>
      </c>
      <c r="D1868" s="42" t="s">
        <v>221</v>
      </c>
      <c r="E1868" s="42">
        <v>2020</v>
      </c>
      <c r="F1868" s="44">
        <v>6073802.9576000003</v>
      </c>
    </row>
    <row r="1869" spans="1:6" ht="20.149999999999999" customHeight="1" x14ac:dyDescent="0.45">
      <c r="A1869" s="42" t="s">
        <v>130</v>
      </c>
      <c r="B1869" s="43" t="s">
        <v>26</v>
      </c>
      <c r="C1869" s="42" t="s">
        <v>215</v>
      </c>
      <c r="D1869" s="42" t="s">
        <v>221</v>
      </c>
      <c r="E1869" s="42">
        <v>2021</v>
      </c>
      <c r="F1869" s="44">
        <v>59918646.849339999</v>
      </c>
    </row>
    <row r="1870" spans="1:6" ht="20.149999999999999" customHeight="1" x14ac:dyDescent="0.45">
      <c r="A1870" s="42" t="s">
        <v>130</v>
      </c>
      <c r="B1870" s="43" t="s">
        <v>26</v>
      </c>
      <c r="C1870" s="42" t="s">
        <v>215</v>
      </c>
      <c r="D1870" s="42" t="s">
        <v>221</v>
      </c>
      <c r="E1870" s="42">
        <v>2022</v>
      </c>
      <c r="F1870" s="44">
        <v>2647338.1619000002</v>
      </c>
    </row>
    <row r="1871" spans="1:6" ht="20.149999999999999" customHeight="1" x14ac:dyDescent="0.45">
      <c r="A1871" s="42" t="s">
        <v>130</v>
      </c>
      <c r="B1871" s="43" t="s">
        <v>26</v>
      </c>
      <c r="C1871" s="42" t="s">
        <v>215</v>
      </c>
      <c r="D1871" s="42" t="s">
        <v>221</v>
      </c>
      <c r="E1871" s="42">
        <v>2023</v>
      </c>
      <c r="F1871" s="44">
        <v>378588.72450000001</v>
      </c>
    </row>
    <row r="1872" spans="1:6" ht="20.149999999999999" customHeight="1" x14ac:dyDescent="0.45">
      <c r="A1872" s="42" t="s">
        <v>131</v>
      </c>
      <c r="B1872" s="43" t="s">
        <v>191</v>
      </c>
      <c r="C1872" s="42" t="s">
        <v>215</v>
      </c>
      <c r="D1872" s="42" t="s">
        <v>221</v>
      </c>
      <c r="E1872" s="42">
        <v>2018</v>
      </c>
      <c r="F1872" s="44">
        <v>8115995</v>
      </c>
    </row>
    <row r="1873" spans="1:6" ht="20.149999999999999" customHeight="1" x14ac:dyDescent="0.45">
      <c r="A1873" s="42" t="s">
        <v>131</v>
      </c>
      <c r="B1873" s="43" t="s">
        <v>191</v>
      </c>
      <c r="C1873" s="42" t="s">
        <v>215</v>
      </c>
      <c r="D1873" s="42" t="s">
        <v>221</v>
      </c>
      <c r="E1873" s="42">
        <v>2019</v>
      </c>
      <c r="F1873" s="44">
        <v>13447394</v>
      </c>
    </row>
    <row r="1874" spans="1:6" ht="20.149999999999999" customHeight="1" x14ac:dyDescent="0.45">
      <c r="A1874" s="42" t="s">
        <v>131</v>
      </c>
      <c r="B1874" s="43" t="s">
        <v>191</v>
      </c>
      <c r="C1874" s="42" t="s">
        <v>215</v>
      </c>
      <c r="D1874" s="42" t="s">
        <v>221</v>
      </c>
      <c r="E1874" s="42">
        <v>2020</v>
      </c>
      <c r="F1874" s="44">
        <v>66146774</v>
      </c>
    </row>
    <row r="1875" spans="1:6" ht="20.149999999999999" customHeight="1" x14ac:dyDescent="0.45">
      <c r="A1875" s="42" t="s">
        <v>131</v>
      </c>
      <c r="B1875" s="43" t="s">
        <v>191</v>
      </c>
      <c r="C1875" s="42" t="s">
        <v>215</v>
      </c>
      <c r="D1875" s="42" t="s">
        <v>221</v>
      </c>
      <c r="E1875" s="42">
        <v>2021</v>
      </c>
      <c r="F1875" s="44">
        <v>2188943</v>
      </c>
    </row>
    <row r="1876" spans="1:6" ht="20.149999999999999" customHeight="1" x14ac:dyDescent="0.45">
      <c r="A1876" s="42" t="s">
        <v>131</v>
      </c>
      <c r="B1876" s="43" t="s">
        <v>191</v>
      </c>
      <c r="C1876" s="42" t="s">
        <v>215</v>
      </c>
      <c r="D1876" s="42" t="s">
        <v>221</v>
      </c>
      <c r="E1876" s="42">
        <v>2022</v>
      </c>
      <c r="F1876" s="44">
        <v>2234035</v>
      </c>
    </row>
    <row r="1877" spans="1:6" ht="20.149999999999999" customHeight="1" x14ac:dyDescent="0.45">
      <c r="A1877" s="42" t="s">
        <v>131</v>
      </c>
      <c r="B1877" s="43" t="s">
        <v>191</v>
      </c>
      <c r="C1877" s="42" t="s">
        <v>215</v>
      </c>
      <c r="D1877" s="42" t="s">
        <v>221</v>
      </c>
      <c r="E1877" s="42">
        <v>2023</v>
      </c>
      <c r="F1877" s="44">
        <v>574809.63749999995</v>
      </c>
    </row>
    <row r="1878" spans="1:6" ht="20.149999999999999" customHeight="1" x14ac:dyDescent="0.45">
      <c r="A1878" s="42" t="s">
        <v>132</v>
      </c>
      <c r="B1878" s="43" t="s">
        <v>191</v>
      </c>
      <c r="C1878" s="42" t="s">
        <v>215</v>
      </c>
      <c r="D1878" s="42" t="s">
        <v>219</v>
      </c>
      <c r="E1878" s="42">
        <v>2018</v>
      </c>
      <c r="F1878" s="44">
        <v>7985040</v>
      </c>
    </row>
    <row r="1879" spans="1:6" ht="20.149999999999999" customHeight="1" x14ac:dyDescent="0.45">
      <c r="A1879" s="42" t="s">
        <v>132</v>
      </c>
      <c r="B1879" s="43" t="s">
        <v>191</v>
      </c>
      <c r="C1879" s="42" t="s">
        <v>215</v>
      </c>
      <c r="D1879" s="42" t="s">
        <v>219</v>
      </c>
      <c r="E1879" s="42">
        <v>2019</v>
      </c>
      <c r="F1879" s="44">
        <v>56610562</v>
      </c>
    </row>
    <row r="1880" spans="1:6" ht="20.149999999999999" customHeight="1" x14ac:dyDescent="0.45">
      <c r="A1880" s="42" t="s">
        <v>132</v>
      </c>
      <c r="B1880" s="43" t="s">
        <v>191</v>
      </c>
      <c r="C1880" s="42" t="s">
        <v>215</v>
      </c>
      <c r="D1880" s="42" t="s">
        <v>219</v>
      </c>
      <c r="E1880" s="42">
        <v>2020</v>
      </c>
      <c r="F1880" s="44">
        <v>47146774</v>
      </c>
    </row>
    <row r="1881" spans="1:6" ht="20.149999999999999" customHeight="1" x14ac:dyDescent="0.45">
      <c r="A1881" s="42" t="s">
        <v>132</v>
      </c>
      <c r="B1881" s="43" t="s">
        <v>191</v>
      </c>
      <c r="C1881" s="42" t="s">
        <v>215</v>
      </c>
      <c r="D1881" s="42" t="s">
        <v>219</v>
      </c>
      <c r="E1881" s="42">
        <v>2021</v>
      </c>
      <c r="F1881" s="44">
        <v>2189043</v>
      </c>
    </row>
    <row r="1882" spans="1:6" ht="20.149999999999999" customHeight="1" x14ac:dyDescent="0.45">
      <c r="A1882" s="42" t="s">
        <v>132</v>
      </c>
      <c r="B1882" s="43" t="s">
        <v>191</v>
      </c>
      <c r="C1882" s="42" t="s">
        <v>215</v>
      </c>
      <c r="D1882" s="42" t="s">
        <v>219</v>
      </c>
      <c r="E1882" s="42">
        <v>2022</v>
      </c>
      <c r="F1882" s="44">
        <v>2234035</v>
      </c>
    </row>
    <row r="1883" spans="1:6" ht="20.149999999999999" customHeight="1" x14ac:dyDescent="0.45">
      <c r="A1883" s="42" t="s">
        <v>132</v>
      </c>
      <c r="B1883" s="43" t="s">
        <v>191</v>
      </c>
      <c r="C1883" s="42" t="s">
        <v>215</v>
      </c>
      <c r="D1883" s="42" t="s">
        <v>219</v>
      </c>
      <c r="E1883" s="42">
        <v>2023</v>
      </c>
      <c r="F1883" s="44">
        <v>574809.63749999995</v>
      </c>
    </row>
    <row r="1884" spans="1:6" ht="20.149999999999999" customHeight="1" x14ac:dyDescent="0.45">
      <c r="A1884" s="42" t="s">
        <v>133</v>
      </c>
      <c r="B1884" s="43" t="s">
        <v>78</v>
      </c>
      <c r="C1884" s="42" t="s">
        <v>215</v>
      </c>
      <c r="D1884" s="42" t="s">
        <v>219</v>
      </c>
      <c r="E1884" s="42">
        <v>2018</v>
      </c>
      <c r="F1884" s="44">
        <v>33660000</v>
      </c>
    </row>
    <row r="1885" spans="1:6" ht="20.149999999999999" customHeight="1" x14ac:dyDescent="0.45">
      <c r="A1885" s="42" t="s">
        <v>133</v>
      </c>
      <c r="B1885" s="43" t="s">
        <v>78</v>
      </c>
      <c r="C1885" s="42" t="s">
        <v>215</v>
      </c>
      <c r="D1885" s="42" t="s">
        <v>219</v>
      </c>
      <c r="E1885" s="42">
        <v>2019</v>
      </c>
      <c r="F1885" s="44">
        <v>16791299.651699997</v>
      </c>
    </row>
    <row r="1886" spans="1:6" ht="20.149999999999999" customHeight="1" x14ac:dyDescent="0.45">
      <c r="A1886" s="42" t="s">
        <v>133</v>
      </c>
      <c r="B1886" s="43" t="s">
        <v>78</v>
      </c>
      <c r="C1886" s="42" t="s">
        <v>215</v>
      </c>
      <c r="D1886" s="42" t="s">
        <v>219</v>
      </c>
      <c r="E1886" s="42">
        <v>2020</v>
      </c>
      <c r="F1886" s="44">
        <v>43984694.443329997</v>
      </c>
    </row>
    <row r="1887" spans="1:6" ht="20.149999999999999" customHeight="1" x14ac:dyDescent="0.45">
      <c r="A1887" s="42" t="s">
        <v>133</v>
      </c>
      <c r="B1887" s="43" t="s">
        <v>78</v>
      </c>
      <c r="C1887" s="42" t="s">
        <v>215</v>
      </c>
      <c r="D1887" s="42" t="s">
        <v>219</v>
      </c>
      <c r="E1887" s="42">
        <v>2021</v>
      </c>
      <c r="F1887" s="44">
        <v>113276982.73100001</v>
      </c>
    </row>
    <row r="1888" spans="1:6" ht="20.149999999999999" customHeight="1" x14ac:dyDescent="0.45">
      <c r="A1888" s="42" t="s">
        <v>133</v>
      </c>
      <c r="B1888" s="43" t="s">
        <v>78</v>
      </c>
      <c r="C1888" s="42" t="s">
        <v>215</v>
      </c>
      <c r="D1888" s="42" t="s">
        <v>219</v>
      </c>
      <c r="E1888" s="42">
        <v>2022</v>
      </c>
      <c r="F1888" s="44">
        <v>103540455.00430001</v>
      </c>
    </row>
    <row r="1889" spans="1:6" ht="20.149999999999999" customHeight="1" x14ac:dyDescent="0.45">
      <c r="A1889" s="42" t="s">
        <v>133</v>
      </c>
      <c r="B1889" s="43" t="s">
        <v>78</v>
      </c>
      <c r="C1889" s="42" t="s">
        <v>215</v>
      </c>
      <c r="D1889" s="42" t="s">
        <v>219</v>
      </c>
      <c r="E1889" s="42">
        <v>2023</v>
      </c>
      <c r="F1889" s="44">
        <v>5300000</v>
      </c>
    </row>
    <row r="1890" spans="1:6" ht="20.149999999999999" customHeight="1" x14ac:dyDescent="0.45">
      <c r="A1890" s="42" t="s">
        <v>134</v>
      </c>
      <c r="B1890" s="43" t="s">
        <v>191</v>
      </c>
      <c r="C1890" s="42" t="s">
        <v>215</v>
      </c>
      <c r="D1890" s="42" t="s">
        <v>219</v>
      </c>
      <c r="E1890" s="42">
        <v>2018</v>
      </c>
      <c r="F1890" s="44">
        <v>4895151</v>
      </c>
    </row>
    <row r="1891" spans="1:6" ht="20.149999999999999" customHeight="1" x14ac:dyDescent="0.45">
      <c r="A1891" s="42" t="s">
        <v>134</v>
      </c>
      <c r="B1891" s="43" t="s">
        <v>191</v>
      </c>
      <c r="C1891" s="42" t="s">
        <v>215</v>
      </c>
      <c r="D1891" s="42" t="s">
        <v>219</v>
      </c>
      <c r="E1891" s="42">
        <v>2019</v>
      </c>
      <c r="F1891" s="44">
        <v>6117866</v>
      </c>
    </row>
    <row r="1892" spans="1:6" ht="20.149999999999999" customHeight="1" x14ac:dyDescent="0.45">
      <c r="A1892" s="42" t="s">
        <v>134</v>
      </c>
      <c r="B1892" s="43" t="s">
        <v>191</v>
      </c>
      <c r="C1892" s="42" t="s">
        <v>215</v>
      </c>
      <c r="D1892" s="42" t="s">
        <v>219</v>
      </c>
      <c r="E1892" s="42">
        <v>2020</v>
      </c>
      <c r="F1892" s="44">
        <v>2759452</v>
      </c>
    </row>
    <row r="1893" spans="1:6" ht="20.149999999999999" customHeight="1" x14ac:dyDescent="0.45">
      <c r="A1893" s="42" t="s">
        <v>134</v>
      </c>
      <c r="B1893" s="43" t="s">
        <v>191</v>
      </c>
      <c r="C1893" s="42" t="s">
        <v>215</v>
      </c>
      <c r="D1893" s="42" t="s">
        <v>219</v>
      </c>
      <c r="E1893" s="42">
        <v>2021</v>
      </c>
      <c r="F1893" s="44">
        <v>12826789.345967002</v>
      </c>
    </row>
    <row r="1894" spans="1:6" ht="20.149999999999999" customHeight="1" x14ac:dyDescent="0.45">
      <c r="A1894" s="42" t="s">
        <v>134</v>
      </c>
      <c r="B1894" s="43" t="s">
        <v>191</v>
      </c>
      <c r="C1894" s="42" t="s">
        <v>215</v>
      </c>
      <c r="D1894" s="42" t="s">
        <v>219</v>
      </c>
      <c r="E1894" s="42">
        <v>2022</v>
      </c>
      <c r="F1894" s="44">
        <v>49351179.254300006</v>
      </c>
    </row>
    <row r="1895" spans="1:6" ht="20.149999999999999" customHeight="1" x14ac:dyDescent="0.45">
      <c r="A1895" s="42" t="s">
        <v>134</v>
      </c>
      <c r="B1895" s="43" t="s">
        <v>191</v>
      </c>
      <c r="C1895" s="42" t="s">
        <v>215</v>
      </c>
      <c r="D1895" s="42" t="s">
        <v>219</v>
      </c>
      <c r="E1895" s="42">
        <v>2023</v>
      </c>
      <c r="F1895" s="44">
        <v>574809.63749999995</v>
      </c>
    </row>
    <row r="1896" spans="1:6" ht="20.149999999999999" customHeight="1" x14ac:dyDescent="0.45">
      <c r="A1896" s="42" t="s">
        <v>135</v>
      </c>
      <c r="B1896" s="43" t="s">
        <v>86</v>
      </c>
      <c r="C1896" s="42" t="s">
        <v>215</v>
      </c>
      <c r="D1896" s="42" t="s">
        <v>221</v>
      </c>
      <c r="E1896" s="42">
        <v>2018</v>
      </c>
      <c r="F1896" s="44">
        <v>10922000.000072399</v>
      </c>
    </row>
    <row r="1897" spans="1:6" ht="20.149999999999999" customHeight="1" x14ac:dyDescent="0.45">
      <c r="A1897" s="42" t="s">
        <v>135</v>
      </c>
      <c r="B1897" s="43" t="s">
        <v>86</v>
      </c>
      <c r="C1897" s="42" t="s">
        <v>215</v>
      </c>
      <c r="D1897" s="42" t="s">
        <v>221</v>
      </c>
      <c r="E1897" s="42">
        <v>2019</v>
      </c>
      <c r="F1897" s="44">
        <v>16383000.000108602</v>
      </c>
    </row>
    <row r="1898" spans="1:6" ht="20.149999999999999" customHeight="1" x14ac:dyDescent="0.45">
      <c r="A1898" s="42" t="s">
        <v>135</v>
      </c>
      <c r="B1898" s="43" t="s">
        <v>86</v>
      </c>
      <c r="C1898" s="42" t="s">
        <v>215</v>
      </c>
      <c r="D1898" s="42" t="s">
        <v>221</v>
      </c>
      <c r="E1898" s="42">
        <v>2020</v>
      </c>
      <c r="F1898" s="44">
        <v>8628000.0002408996</v>
      </c>
    </row>
    <row r="1899" spans="1:6" ht="20.149999999999999" customHeight="1" x14ac:dyDescent="0.45">
      <c r="A1899" s="42" t="s">
        <v>135</v>
      </c>
      <c r="B1899" s="43" t="s">
        <v>86</v>
      </c>
      <c r="C1899" s="42" t="s">
        <v>215</v>
      </c>
      <c r="D1899" s="42" t="s">
        <v>221</v>
      </c>
      <c r="E1899" s="42">
        <v>2021</v>
      </c>
      <c r="F1899" s="44">
        <v>44945642.844260909</v>
      </c>
    </row>
    <row r="1900" spans="1:6" ht="20.149999999999999" customHeight="1" x14ac:dyDescent="0.45">
      <c r="A1900" s="42" t="s">
        <v>135</v>
      </c>
      <c r="B1900" s="43" t="s">
        <v>86</v>
      </c>
      <c r="C1900" s="42" t="s">
        <v>215</v>
      </c>
      <c r="D1900" s="42" t="s">
        <v>221</v>
      </c>
      <c r="E1900" s="42">
        <v>2022</v>
      </c>
      <c r="F1900" s="44">
        <v>7820000</v>
      </c>
    </row>
    <row r="1901" spans="1:6" ht="20.149999999999999" customHeight="1" x14ac:dyDescent="0.45">
      <c r="A1901" s="42" t="s">
        <v>135</v>
      </c>
      <c r="B1901" s="43" t="s">
        <v>86</v>
      </c>
      <c r="C1901" s="42" t="s">
        <v>215</v>
      </c>
      <c r="D1901" s="42" t="s">
        <v>221</v>
      </c>
      <c r="E1901" s="42">
        <v>2023</v>
      </c>
      <c r="F1901" s="44">
        <v>54400000</v>
      </c>
    </row>
    <row r="1902" spans="1:6" ht="20.149999999999999" customHeight="1" x14ac:dyDescent="0.45">
      <c r="A1902" s="42" t="s">
        <v>135</v>
      </c>
      <c r="B1902" s="43" t="s">
        <v>86</v>
      </c>
      <c r="C1902" s="42" t="s">
        <v>215</v>
      </c>
      <c r="D1902" s="42" t="s">
        <v>221</v>
      </c>
      <c r="E1902" s="42">
        <v>2024</v>
      </c>
      <c r="F1902" s="44">
        <v>5720000</v>
      </c>
    </row>
    <row r="1903" spans="1:6" ht="20.149999999999999" customHeight="1" x14ac:dyDescent="0.45">
      <c r="A1903" s="42" t="s">
        <v>135</v>
      </c>
      <c r="B1903" s="43" t="s">
        <v>86</v>
      </c>
      <c r="C1903" s="42" t="s">
        <v>215</v>
      </c>
      <c r="D1903" s="42" t="s">
        <v>221</v>
      </c>
      <c r="E1903" s="42">
        <v>2025</v>
      </c>
      <c r="F1903" s="44">
        <v>3420000</v>
      </c>
    </row>
    <row r="1904" spans="1:6" ht="20.149999999999999" customHeight="1" x14ac:dyDescent="0.45">
      <c r="A1904" s="42" t="s">
        <v>135</v>
      </c>
      <c r="B1904" s="43" t="s">
        <v>86</v>
      </c>
      <c r="C1904" s="42" t="s">
        <v>215</v>
      </c>
      <c r="D1904" s="42" t="s">
        <v>221</v>
      </c>
      <c r="E1904" s="42">
        <v>2026</v>
      </c>
      <c r="F1904" s="44">
        <v>3300000</v>
      </c>
    </row>
    <row r="1905" spans="1:6" ht="20.149999999999999" customHeight="1" x14ac:dyDescent="0.45">
      <c r="A1905" s="42" t="s">
        <v>136</v>
      </c>
      <c r="B1905" s="43" t="s">
        <v>190</v>
      </c>
      <c r="C1905" s="42" t="s">
        <v>215</v>
      </c>
      <c r="D1905" s="42" t="s">
        <v>219</v>
      </c>
      <c r="E1905" s="42">
        <v>2018</v>
      </c>
      <c r="F1905" s="44">
        <v>6822667</v>
      </c>
    </row>
    <row r="1906" spans="1:6" ht="20.149999999999999" customHeight="1" x14ac:dyDescent="0.45">
      <c r="A1906" s="42" t="s">
        <v>136</v>
      </c>
      <c r="B1906" s="43" t="s">
        <v>190</v>
      </c>
      <c r="C1906" s="42" t="s">
        <v>215</v>
      </c>
      <c r="D1906" s="42" t="s">
        <v>219</v>
      </c>
      <c r="E1906" s="42">
        <v>2019</v>
      </c>
      <c r="F1906" s="44">
        <v>9019638</v>
      </c>
    </row>
    <row r="1907" spans="1:6" ht="20.149999999999999" customHeight="1" x14ac:dyDescent="0.45">
      <c r="A1907" s="42" t="s">
        <v>136</v>
      </c>
      <c r="B1907" s="43" t="s">
        <v>190</v>
      </c>
      <c r="C1907" s="42" t="s">
        <v>215</v>
      </c>
      <c r="D1907" s="42" t="s">
        <v>219</v>
      </c>
      <c r="E1907" s="42">
        <v>2020</v>
      </c>
      <c r="F1907" s="44">
        <v>6381313</v>
      </c>
    </row>
    <row r="1908" spans="1:6" ht="20.149999999999999" customHeight="1" x14ac:dyDescent="0.45">
      <c r="A1908" s="42" t="s">
        <v>136</v>
      </c>
      <c r="B1908" s="43" t="s">
        <v>190</v>
      </c>
      <c r="C1908" s="42" t="s">
        <v>215</v>
      </c>
      <c r="D1908" s="42" t="s">
        <v>219</v>
      </c>
      <c r="E1908" s="42">
        <v>2021</v>
      </c>
      <c r="F1908" s="44">
        <v>7101455.2699999996</v>
      </c>
    </row>
    <row r="1909" spans="1:6" ht="20.149999999999999" customHeight="1" x14ac:dyDescent="0.45">
      <c r="A1909" s="42" t="s">
        <v>136</v>
      </c>
      <c r="B1909" s="43" t="s">
        <v>190</v>
      </c>
      <c r="C1909" s="42" t="s">
        <v>215</v>
      </c>
      <c r="D1909" s="42" t="s">
        <v>219</v>
      </c>
      <c r="E1909" s="42">
        <v>2022</v>
      </c>
      <c r="F1909" s="44">
        <v>7867056.5089999996</v>
      </c>
    </row>
    <row r="1910" spans="1:6" ht="20.149999999999999" customHeight="1" x14ac:dyDescent="0.45">
      <c r="A1910" s="42" t="s">
        <v>136</v>
      </c>
      <c r="B1910" s="43" t="s">
        <v>190</v>
      </c>
      <c r="C1910" s="42" t="s">
        <v>215</v>
      </c>
      <c r="D1910" s="42" t="s">
        <v>219</v>
      </c>
      <c r="E1910" s="42">
        <v>2023</v>
      </c>
      <c r="F1910" s="44">
        <v>3957625.7019000002</v>
      </c>
    </row>
    <row r="1911" spans="1:6" ht="20.149999999999999" customHeight="1" x14ac:dyDescent="0.45">
      <c r="A1911" s="42" t="s">
        <v>137</v>
      </c>
      <c r="B1911" s="43" t="s">
        <v>190</v>
      </c>
      <c r="C1911" s="42" t="s">
        <v>215</v>
      </c>
      <c r="D1911" s="42" t="s">
        <v>221</v>
      </c>
      <c r="E1911" s="42">
        <v>2018</v>
      </c>
      <c r="F1911" s="44">
        <v>6847666.9998000003</v>
      </c>
    </row>
    <row r="1912" spans="1:6" ht="20.149999999999999" customHeight="1" x14ac:dyDescent="0.45">
      <c r="A1912" s="42" t="s">
        <v>137</v>
      </c>
      <c r="B1912" s="43" t="s">
        <v>190</v>
      </c>
      <c r="C1912" s="42" t="s">
        <v>215</v>
      </c>
      <c r="D1912" s="42" t="s">
        <v>221</v>
      </c>
      <c r="E1912" s="42">
        <v>2019</v>
      </c>
      <c r="F1912" s="44">
        <v>15013638</v>
      </c>
    </row>
    <row r="1913" spans="1:6" ht="20.149999999999999" customHeight="1" x14ac:dyDescent="0.45">
      <c r="A1913" s="42" t="s">
        <v>137</v>
      </c>
      <c r="B1913" s="43" t="s">
        <v>190</v>
      </c>
      <c r="C1913" s="42" t="s">
        <v>215</v>
      </c>
      <c r="D1913" s="42" t="s">
        <v>221</v>
      </c>
      <c r="E1913" s="42">
        <v>2020</v>
      </c>
      <c r="F1913" s="44">
        <v>45104623.82</v>
      </c>
    </row>
    <row r="1914" spans="1:6" ht="20.149999999999999" customHeight="1" x14ac:dyDescent="0.45">
      <c r="A1914" s="42" t="s">
        <v>137</v>
      </c>
      <c r="B1914" s="43" t="s">
        <v>190</v>
      </c>
      <c r="C1914" s="42" t="s">
        <v>215</v>
      </c>
      <c r="D1914" s="42" t="s">
        <v>221</v>
      </c>
      <c r="E1914" s="42">
        <v>2021</v>
      </c>
      <c r="F1914" s="44">
        <v>10220498.666367998</v>
      </c>
    </row>
    <row r="1915" spans="1:6" ht="20.149999999999999" customHeight="1" x14ac:dyDescent="0.45">
      <c r="A1915" s="42" t="s">
        <v>137</v>
      </c>
      <c r="B1915" s="43" t="s">
        <v>190</v>
      </c>
      <c r="C1915" s="42" t="s">
        <v>215</v>
      </c>
      <c r="D1915" s="42" t="s">
        <v>221</v>
      </c>
      <c r="E1915" s="42">
        <v>2022</v>
      </c>
      <c r="F1915" s="44">
        <v>69165083</v>
      </c>
    </row>
    <row r="1916" spans="1:6" ht="20.149999999999999" customHeight="1" x14ac:dyDescent="0.45">
      <c r="A1916" s="42" t="s">
        <v>137</v>
      </c>
      <c r="B1916" s="43" t="s">
        <v>190</v>
      </c>
      <c r="C1916" s="42" t="s">
        <v>215</v>
      </c>
      <c r="D1916" s="42" t="s">
        <v>221</v>
      </c>
      <c r="E1916" s="42">
        <v>2023</v>
      </c>
      <c r="F1916" s="44">
        <v>4146703</v>
      </c>
    </row>
    <row r="1917" spans="1:6" ht="20.149999999999999" customHeight="1" x14ac:dyDescent="0.45">
      <c r="A1917" s="42" t="s">
        <v>138</v>
      </c>
      <c r="B1917" s="43" t="s">
        <v>191</v>
      </c>
      <c r="C1917" s="42" t="s">
        <v>215</v>
      </c>
      <c r="D1917" s="42" t="s">
        <v>219</v>
      </c>
      <c r="E1917" s="42">
        <v>2018</v>
      </c>
      <c r="F1917" s="44">
        <v>9326243</v>
      </c>
    </row>
    <row r="1918" spans="1:6" ht="20.149999999999999" customHeight="1" x14ac:dyDescent="0.45">
      <c r="A1918" s="42" t="s">
        <v>138</v>
      </c>
      <c r="B1918" s="43" t="s">
        <v>191</v>
      </c>
      <c r="C1918" s="42" t="s">
        <v>215</v>
      </c>
      <c r="D1918" s="42" t="s">
        <v>219</v>
      </c>
      <c r="E1918" s="42">
        <v>2019</v>
      </c>
      <c r="F1918" s="44">
        <v>16071283</v>
      </c>
    </row>
    <row r="1919" spans="1:6" ht="20.149999999999999" customHeight="1" x14ac:dyDescent="0.45">
      <c r="A1919" s="42" t="s">
        <v>138</v>
      </c>
      <c r="B1919" s="43" t="s">
        <v>191</v>
      </c>
      <c r="C1919" s="42" t="s">
        <v>215</v>
      </c>
      <c r="D1919" s="42" t="s">
        <v>219</v>
      </c>
      <c r="E1919" s="42">
        <v>2020</v>
      </c>
      <c r="F1919" s="44">
        <v>10788118</v>
      </c>
    </row>
    <row r="1920" spans="1:6" ht="20.149999999999999" customHeight="1" x14ac:dyDescent="0.45">
      <c r="A1920" s="42" t="s">
        <v>138</v>
      </c>
      <c r="B1920" s="43" t="s">
        <v>191</v>
      </c>
      <c r="C1920" s="42" t="s">
        <v>215</v>
      </c>
      <c r="D1920" s="42" t="s">
        <v>219</v>
      </c>
      <c r="E1920" s="42">
        <v>2021</v>
      </c>
      <c r="F1920" s="44">
        <v>46431139.544507995</v>
      </c>
    </row>
    <row r="1921" spans="1:6" ht="20.149999999999999" customHeight="1" x14ac:dyDescent="0.45">
      <c r="A1921" s="42" t="s">
        <v>138</v>
      </c>
      <c r="B1921" s="43" t="s">
        <v>191</v>
      </c>
      <c r="C1921" s="42" t="s">
        <v>215</v>
      </c>
      <c r="D1921" s="42" t="s">
        <v>219</v>
      </c>
      <c r="E1921" s="42">
        <v>2022</v>
      </c>
      <c r="F1921" s="44">
        <v>53966589.110637598</v>
      </c>
    </row>
    <row r="1922" spans="1:6" ht="20.149999999999999" customHeight="1" x14ac:dyDescent="0.45">
      <c r="A1922" s="42" t="s">
        <v>138</v>
      </c>
      <c r="B1922" s="43" t="s">
        <v>191</v>
      </c>
      <c r="C1922" s="42" t="s">
        <v>215</v>
      </c>
      <c r="D1922" s="42" t="s">
        <v>219</v>
      </c>
      <c r="E1922" s="42">
        <v>2023</v>
      </c>
      <c r="F1922" s="44">
        <v>1258628.7675600001</v>
      </c>
    </row>
    <row r="1923" spans="1:6" ht="20.149999999999999" customHeight="1" x14ac:dyDescent="0.45">
      <c r="A1923" s="42" t="s">
        <v>139</v>
      </c>
      <c r="B1923" s="43" t="s">
        <v>127</v>
      </c>
      <c r="C1923" s="42" t="s">
        <v>215</v>
      </c>
      <c r="D1923" s="42" t="s">
        <v>221</v>
      </c>
      <c r="E1923" s="42">
        <v>2018</v>
      </c>
      <c r="F1923" s="44">
        <v>6589837.1287000002</v>
      </c>
    </row>
    <row r="1924" spans="1:6" ht="20.149999999999999" customHeight="1" x14ac:dyDescent="0.45">
      <c r="A1924" s="42" t="s">
        <v>139</v>
      </c>
      <c r="B1924" s="43" t="s">
        <v>127</v>
      </c>
      <c r="C1924" s="42" t="s">
        <v>215</v>
      </c>
      <c r="D1924" s="42" t="s">
        <v>221</v>
      </c>
      <c r="E1924" s="42">
        <v>2019</v>
      </c>
      <c r="F1924" s="44">
        <v>27857719.317400001</v>
      </c>
    </row>
    <row r="1925" spans="1:6" ht="20.149999999999999" customHeight="1" x14ac:dyDescent="0.45">
      <c r="A1925" s="42" t="s">
        <v>139</v>
      </c>
      <c r="B1925" s="43" t="s">
        <v>127</v>
      </c>
      <c r="C1925" s="42" t="s">
        <v>215</v>
      </c>
      <c r="D1925" s="42" t="s">
        <v>221</v>
      </c>
      <c r="E1925" s="42">
        <v>2020</v>
      </c>
      <c r="F1925" s="44">
        <v>61799450.317508988</v>
      </c>
    </row>
    <row r="1926" spans="1:6" ht="20.149999999999999" customHeight="1" x14ac:dyDescent="0.45">
      <c r="A1926" s="42" t="s">
        <v>139</v>
      </c>
      <c r="B1926" s="43" t="s">
        <v>127</v>
      </c>
      <c r="C1926" s="42" t="s">
        <v>215</v>
      </c>
      <c r="D1926" s="42" t="s">
        <v>221</v>
      </c>
      <c r="E1926" s="42">
        <v>2021</v>
      </c>
      <c r="F1926" s="44">
        <v>62916156.298999995</v>
      </c>
    </row>
    <row r="1927" spans="1:6" ht="20.149999999999999" customHeight="1" x14ac:dyDescent="0.45">
      <c r="A1927" s="42" t="s">
        <v>139</v>
      </c>
      <c r="B1927" s="43" t="s">
        <v>127</v>
      </c>
      <c r="C1927" s="42" t="s">
        <v>215</v>
      </c>
      <c r="D1927" s="42" t="s">
        <v>221</v>
      </c>
      <c r="E1927" s="42">
        <v>2022</v>
      </c>
      <c r="F1927" s="44">
        <v>9303340.8359999992</v>
      </c>
    </row>
    <row r="1928" spans="1:6" ht="20.149999999999999" customHeight="1" x14ac:dyDescent="0.45">
      <c r="A1928" s="42" t="s">
        <v>139</v>
      </c>
      <c r="B1928" s="43" t="s">
        <v>127</v>
      </c>
      <c r="C1928" s="42" t="s">
        <v>215</v>
      </c>
      <c r="D1928" s="42" t="s">
        <v>221</v>
      </c>
      <c r="E1928" s="42">
        <v>2023</v>
      </c>
      <c r="F1928" s="44">
        <v>13837024.976270001</v>
      </c>
    </row>
    <row r="1929" spans="1:6" ht="20.149999999999999" customHeight="1" x14ac:dyDescent="0.45">
      <c r="A1929" s="42" t="s">
        <v>139</v>
      </c>
      <c r="B1929" s="43" t="s">
        <v>127</v>
      </c>
      <c r="C1929" s="42" t="s">
        <v>215</v>
      </c>
      <c r="D1929" s="42" t="s">
        <v>221</v>
      </c>
      <c r="E1929" s="42">
        <v>2024</v>
      </c>
      <c r="F1929" s="44">
        <v>9001174.3474199995</v>
      </c>
    </row>
    <row r="1930" spans="1:6" ht="20.149999999999999" customHeight="1" x14ac:dyDescent="0.45">
      <c r="A1930" s="42" t="s">
        <v>139</v>
      </c>
      <c r="B1930" s="43" t="s">
        <v>127</v>
      </c>
      <c r="C1930" s="42" t="s">
        <v>215</v>
      </c>
      <c r="D1930" s="42" t="s">
        <v>221</v>
      </c>
      <c r="E1930" s="42">
        <v>2025</v>
      </c>
      <c r="F1930" s="44">
        <v>9073104.7630200014</v>
      </c>
    </row>
    <row r="1931" spans="1:6" ht="20.149999999999999" customHeight="1" x14ac:dyDescent="0.45">
      <c r="A1931" s="42" t="s">
        <v>139</v>
      </c>
      <c r="B1931" s="43" t="s">
        <v>127</v>
      </c>
      <c r="C1931" s="42" t="s">
        <v>215</v>
      </c>
      <c r="D1931" s="42" t="s">
        <v>221</v>
      </c>
      <c r="E1931" s="42">
        <v>2026</v>
      </c>
      <c r="F1931" s="44">
        <v>5391854.812739999</v>
      </c>
    </row>
    <row r="1932" spans="1:6" ht="20.149999999999999" customHeight="1" x14ac:dyDescent="0.45">
      <c r="A1932" s="42" t="s">
        <v>139</v>
      </c>
      <c r="B1932" s="43" t="s">
        <v>127</v>
      </c>
      <c r="C1932" s="42" t="s">
        <v>216</v>
      </c>
      <c r="D1932" s="42" t="s">
        <v>221</v>
      </c>
      <c r="E1932" s="42">
        <v>2021</v>
      </c>
      <c r="F1932" s="44">
        <v>82934023.105099991</v>
      </c>
    </row>
    <row r="1933" spans="1:6" ht="20.149999999999999" customHeight="1" x14ac:dyDescent="0.45">
      <c r="A1933" s="42" t="s">
        <v>139</v>
      </c>
      <c r="B1933" s="43" t="s">
        <v>127</v>
      </c>
      <c r="C1933" s="42" t="s">
        <v>216</v>
      </c>
      <c r="D1933" s="42" t="s">
        <v>221</v>
      </c>
      <c r="E1933" s="42">
        <v>2022</v>
      </c>
      <c r="F1933" s="44">
        <v>9497143.9846000001</v>
      </c>
    </row>
    <row r="1934" spans="1:6" ht="20.149999999999999" customHeight="1" x14ac:dyDescent="0.45">
      <c r="A1934" s="42" t="s">
        <v>139</v>
      </c>
      <c r="B1934" s="43" t="s">
        <v>127</v>
      </c>
      <c r="C1934" s="42" t="s">
        <v>216</v>
      </c>
      <c r="D1934" s="42" t="s">
        <v>221</v>
      </c>
      <c r="E1934" s="42">
        <v>2023</v>
      </c>
      <c r="F1934" s="44">
        <v>9175822.0360000003</v>
      </c>
    </row>
    <row r="1935" spans="1:6" ht="20.149999999999999" customHeight="1" x14ac:dyDescent="0.45">
      <c r="A1935" s="42" t="s">
        <v>139</v>
      </c>
      <c r="B1935" s="43" t="s">
        <v>127</v>
      </c>
      <c r="C1935" s="42" t="s">
        <v>216</v>
      </c>
      <c r="D1935" s="42" t="s">
        <v>221</v>
      </c>
      <c r="E1935" s="42">
        <v>2024</v>
      </c>
      <c r="F1935" s="44">
        <v>1529303.67267</v>
      </c>
    </row>
    <row r="1936" spans="1:6" ht="20.149999999999999" customHeight="1" x14ac:dyDescent="0.45">
      <c r="A1936" s="42" t="s">
        <v>139</v>
      </c>
      <c r="B1936" s="43" t="s">
        <v>127</v>
      </c>
      <c r="C1936" s="42" t="s">
        <v>217</v>
      </c>
      <c r="D1936" s="42" t="s">
        <v>221</v>
      </c>
      <c r="E1936" s="42">
        <v>2024</v>
      </c>
      <c r="F1936" s="44">
        <v>23440297.976489995</v>
      </c>
    </row>
    <row r="1937" spans="1:6" ht="20.149999999999999" customHeight="1" x14ac:dyDescent="0.45">
      <c r="A1937" s="42" t="s">
        <v>139</v>
      </c>
      <c r="B1937" s="43" t="s">
        <v>127</v>
      </c>
      <c r="C1937" s="42" t="s">
        <v>217</v>
      </c>
      <c r="D1937" s="42" t="s">
        <v>221</v>
      </c>
      <c r="E1937" s="42">
        <v>2025</v>
      </c>
      <c r="F1937" s="44">
        <v>67643236.138909981</v>
      </c>
    </row>
    <row r="1938" spans="1:6" ht="20.149999999999999" customHeight="1" x14ac:dyDescent="0.45">
      <c r="A1938" s="42" t="s">
        <v>139</v>
      </c>
      <c r="B1938" s="43" t="s">
        <v>127</v>
      </c>
      <c r="C1938" s="42" t="s">
        <v>217</v>
      </c>
      <c r="D1938" s="42" t="s">
        <v>221</v>
      </c>
      <c r="E1938" s="42">
        <v>2026</v>
      </c>
      <c r="F1938" s="44">
        <v>11364252.56515</v>
      </c>
    </row>
    <row r="1939" spans="1:6" ht="20.149999999999999" customHeight="1" x14ac:dyDescent="0.45">
      <c r="A1939" s="42" t="s">
        <v>140</v>
      </c>
      <c r="B1939" s="43" t="s">
        <v>26</v>
      </c>
      <c r="C1939" s="42" t="s">
        <v>215</v>
      </c>
      <c r="D1939" s="42" t="s">
        <v>214</v>
      </c>
      <c r="E1939" s="42">
        <v>2018</v>
      </c>
      <c r="F1939" s="44">
        <v>3325663</v>
      </c>
    </row>
    <row r="1940" spans="1:6" ht="20.149999999999999" customHeight="1" x14ac:dyDescent="0.45">
      <c r="A1940" s="42" t="s">
        <v>140</v>
      </c>
      <c r="B1940" s="43" t="s">
        <v>26</v>
      </c>
      <c r="C1940" s="42" t="s">
        <v>215</v>
      </c>
      <c r="D1940" s="42" t="s">
        <v>214</v>
      </c>
      <c r="E1940" s="42">
        <v>2019</v>
      </c>
      <c r="F1940" s="44">
        <v>4713290</v>
      </c>
    </row>
    <row r="1941" spans="1:6" ht="20.149999999999999" customHeight="1" x14ac:dyDescent="0.45">
      <c r="A1941" s="42" t="s">
        <v>140</v>
      </c>
      <c r="B1941" s="43" t="s">
        <v>26</v>
      </c>
      <c r="C1941" s="42" t="s">
        <v>215</v>
      </c>
      <c r="D1941" s="42" t="s">
        <v>214</v>
      </c>
      <c r="E1941" s="42">
        <v>2020</v>
      </c>
      <c r="F1941" s="44">
        <v>3237462.1</v>
      </c>
    </row>
    <row r="1942" spans="1:6" ht="20.149999999999999" customHeight="1" x14ac:dyDescent="0.45">
      <c r="A1942" s="42" t="s">
        <v>140</v>
      </c>
      <c r="B1942" s="43" t="s">
        <v>26</v>
      </c>
      <c r="C1942" s="42" t="s">
        <v>215</v>
      </c>
      <c r="D1942" s="42" t="s">
        <v>214</v>
      </c>
      <c r="E1942" s="42">
        <v>2021</v>
      </c>
      <c r="F1942" s="44">
        <v>72726853</v>
      </c>
    </row>
    <row r="1943" spans="1:6" ht="20.149999999999999" customHeight="1" x14ac:dyDescent="0.45">
      <c r="A1943" s="42" t="s">
        <v>140</v>
      </c>
      <c r="B1943" s="43" t="s">
        <v>26</v>
      </c>
      <c r="C1943" s="42" t="s">
        <v>215</v>
      </c>
      <c r="D1943" s="42" t="s">
        <v>214</v>
      </c>
      <c r="E1943" s="42">
        <v>2022</v>
      </c>
      <c r="F1943" s="44">
        <v>2761041</v>
      </c>
    </row>
    <row r="1944" spans="1:6" ht="20.149999999999999" customHeight="1" x14ac:dyDescent="0.45">
      <c r="A1944" s="42" t="s">
        <v>140</v>
      </c>
      <c r="B1944" s="43" t="s">
        <v>26</v>
      </c>
      <c r="C1944" s="42" t="s">
        <v>215</v>
      </c>
      <c r="D1944" s="42" t="s">
        <v>214</v>
      </c>
      <c r="E1944" s="42">
        <v>2023</v>
      </c>
      <c r="F1944" s="44">
        <v>713148.71249999991</v>
      </c>
    </row>
    <row r="1945" spans="1:6" ht="20.149999999999999" customHeight="1" x14ac:dyDescent="0.45">
      <c r="A1945" s="42" t="s">
        <v>141</v>
      </c>
      <c r="B1945" s="43" t="s">
        <v>191</v>
      </c>
      <c r="C1945" s="42" t="s">
        <v>215</v>
      </c>
      <c r="D1945" s="42" t="s">
        <v>214</v>
      </c>
      <c r="E1945" s="42">
        <v>2018</v>
      </c>
      <c r="F1945" s="44">
        <v>2646892</v>
      </c>
    </row>
    <row r="1946" spans="1:6" ht="20.149999999999999" customHeight="1" x14ac:dyDescent="0.45">
      <c r="A1946" s="42" t="s">
        <v>141</v>
      </c>
      <c r="B1946" s="43" t="s">
        <v>191</v>
      </c>
      <c r="C1946" s="42" t="s">
        <v>215</v>
      </c>
      <c r="D1946" s="42" t="s">
        <v>214</v>
      </c>
      <c r="E1946" s="42">
        <v>2019</v>
      </c>
      <c r="F1946" s="44">
        <v>7998319</v>
      </c>
    </row>
    <row r="1947" spans="1:6" ht="20.149999999999999" customHeight="1" x14ac:dyDescent="0.45">
      <c r="A1947" s="42" t="s">
        <v>141</v>
      </c>
      <c r="B1947" s="43" t="s">
        <v>191</v>
      </c>
      <c r="C1947" s="42" t="s">
        <v>215</v>
      </c>
      <c r="D1947" s="42" t="s">
        <v>214</v>
      </c>
      <c r="E1947" s="42">
        <v>2020</v>
      </c>
      <c r="F1947" s="44">
        <v>12644998.08</v>
      </c>
    </row>
    <row r="1948" spans="1:6" ht="20.149999999999999" customHeight="1" x14ac:dyDescent="0.45">
      <c r="A1948" s="42" t="s">
        <v>141</v>
      </c>
      <c r="B1948" s="43" t="s">
        <v>191</v>
      </c>
      <c r="C1948" s="42" t="s">
        <v>215</v>
      </c>
      <c r="D1948" s="42" t="s">
        <v>214</v>
      </c>
      <c r="E1948" s="42">
        <v>2021</v>
      </c>
      <c r="F1948" s="44">
        <v>864044</v>
      </c>
    </row>
    <row r="1949" spans="1:6" ht="20.149999999999999" customHeight="1" x14ac:dyDescent="0.45">
      <c r="A1949" s="42" t="s">
        <v>141</v>
      </c>
      <c r="B1949" s="43" t="s">
        <v>191</v>
      </c>
      <c r="C1949" s="42" t="s">
        <v>215</v>
      </c>
      <c r="D1949" s="42" t="s">
        <v>214</v>
      </c>
      <c r="E1949" s="42">
        <v>2022</v>
      </c>
      <c r="F1949" s="44">
        <v>842891</v>
      </c>
    </row>
    <row r="1950" spans="1:6" ht="20.149999999999999" customHeight="1" x14ac:dyDescent="0.45">
      <c r="A1950" s="42" t="s">
        <v>141</v>
      </c>
      <c r="B1950" s="43" t="s">
        <v>191</v>
      </c>
      <c r="C1950" s="42" t="s">
        <v>215</v>
      </c>
      <c r="D1950" s="42" t="s">
        <v>214</v>
      </c>
      <c r="E1950" s="42">
        <v>2023</v>
      </c>
      <c r="F1950" s="44">
        <v>209634.33750000002</v>
      </c>
    </row>
    <row r="1951" spans="1:6" ht="20.149999999999999" customHeight="1" x14ac:dyDescent="0.45">
      <c r="A1951" s="42" t="s">
        <v>142</v>
      </c>
      <c r="B1951" s="43" t="s">
        <v>191</v>
      </c>
      <c r="C1951" s="42" t="s">
        <v>215</v>
      </c>
      <c r="D1951" s="42" t="s">
        <v>214</v>
      </c>
      <c r="E1951" s="42">
        <v>2018</v>
      </c>
      <c r="F1951" s="44">
        <v>3988998</v>
      </c>
    </row>
    <row r="1952" spans="1:6" ht="20.149999999999999" customHeight="1" x14ac:dyDescent="0.45">
      <c r="A1952" s="42" t="s">
        <v>142</v>
      </c>
      <c r="B1952" s="43" t="s">
        <v>191</v>
      </c>
      <c r="C1952" s="42" t="s">
        <v>215</v>
      </c>
      <c r="D1952" s="42" t="s">
        <v>214</v>
      </c>
      <c r="E1952" s="42">
        <v>2019</v>
      </c>
      <c r="F1952" s="44">
        <v>10858872</v>
      </c>
    </row>
    <row r="1953" spans="1:6" ht="20.149999999999999" customHeight="1" x14ac:dyDescent="0.45">
      <c r="A1953" s="42" t="s">
        <v>142</v>
      </c>
      <c r="B1953" s="43" t="s">
        <v>191</v>
      </c>
      <c r="C1953" s="42" t="s">
        <v>215</v>
      </c>
      <c r="D1953" s="42" t="s">
        <v>214</v>
      </c>
      <c r="E1953" s="42">
        <v>2020</v>
      </c>
      <c r="F1953" s="44">
        <v>59704914</v>
      </c>
    </row>
    <row r="1954" spans="1:6" ht="20.149999999999999" customHeight="1" x14ac:dyDescent="0.45">
      <c r="A1954" s="42" t="s">
        <v>142</v>
      </c>
      <c r="B1954" s="43" t="s">
        <v>191</v>
      </c>
      <c r="C1954" s="42" t="s">
        <v>215</v>
      </c>
      <c r="D1954" s="42" t="s">
        <v>214</v>
      </c>
      <c r="E1954" s="42">
        <v>2021</v>
      </c>
      <c r="F1954" s="44">
        <v>3323247</v>
      </c>
    </row>
    <row r="1955" spans="1:6" ht="20.149999999999999" customHeight="1" x14ac:dyDescent="0.45">
      <c r="A1955" s="42" t="s">
        <v>142</v>
      </c>
      <c r="B1955" s="43" t="s">
        <v>191</v>
      </c>
      <c r="C1955" s="42" t="s">
        <v>215</v>
      </c>
      <c r="D1955" s="42" t="s">
        <v>214</v>
      </c>
      <c r="E1955" s="42">
        <v>2022</v>
      </c>
      <c r="F1955" s="44">
        <v>51870556</v>
      </c>
    </row>
    <row r="1956" spans="1:6" ht="20.149999999999999" customHeight="1" x14ac:dyDescent="0.45">
      <c r="A1956" s="42" t="s">
        <v>142</v>
      </c>
      <c r="B1956" s="43" t="s">
        <v>191</v>
      </c>
      <c r="C1956" s="42" t="s">
        <v>215</v>
      </c>
      <c r="D1956" s="42" t="s">
        <v>214</v>
      </c>
      <c r="E1956" s="42">
        <v>2023</v>
      </c>
      <c r="F1956" s="44">
        <v>3749616.3875000002</v>
      </c>
    </row>
    <row r="1957" spans="1:6" ht="20.149999999999999" customHeight="1" x14ac:dyDescent="0.45">
      <c r="A1957" s="42" t="s">
        <v>143</v>
      </c>
      <c r="B1957" s="43" t="s">
        <v>26</v>
      </c>
      <c r="C1957" s="42" t="s">
        <v>215</v>
      </c>
      <c r="D1957" s="42" t="s">
        <v>214</v>
      </c>
      <c r="E1957" s="42">
        <v>2018</v>
      </c>
      <c r="F1957" s="44">
        <v>9691124.058530001</v>
      </c>
    </row>
    <row r="1958" spans="1:6" ht="20.149999999999999" customHeight="1" x14ac:dyDescent="0.45">
      <c r="A1958" s="42" t="s">
        <v>143</v>
      </c>
      <c r="B1958" s="43" t="s">
        <v>26</v>
      </c>
      <c r="C1958" s="42" t="s">
        <v>215</v>
      </c>
      <c r="D1958" s="42" t="s">
        <v>214</v>
      </c>
      <c r="E1958" s="42">
        <v>2019</v>
      </c>
      <c r="F1958" s="44">
        <v>3456748.0465400005</v>
      </c>
    </row>
    <row r="1959" spans="1:6" ht="20.149999999999999" customHeight="1" x14ac:dyDescent="0.45">
      <c r="A1959" s="42" t="s">
        <v>143</v>
      </c>
      <c r="B1959" s="43" t="s">
        <v>26</v>
      </c>
      <c r="C1959" s="42" t="s">
        <v>215</v>
      </c>
      <c r="D1959" s="42" t="s">
        <v>214</v>
      </c>
      <c r="E1959" s="42">
        <v>2020</v>
      </c>
      <c r="F1959" s="44">
        <v>5877978.6125999996</v>
      </c>
    </row>
    <row r="1960" spans="1:6" ht="20.149999999999999" customHeight="1" x14ac:dyDescent="0.45">
      <c r="A1960" s="42" t="s">
        <v>143</v>
      </c>
      <c r="B1960" s="43" t="s">
        <v>26</v>
      </c>
      <c r="C1960" s="42" t="s">
        <v>215</v>
      </c>
      <c r="D1960" s="42" t="s">
        <v>214</v>
      </c>
      <c r="E1960" s="42">
        <v>2021</v>
      </c>
      <c r="F1960" s="44">
        <v>78488297.941090032</v>
      </c>
    </row>
    <row r="1961" spans="1:6" ht="20.149999999999999" customHeight="1" x14ac:dyDescent="0.45">
      <c r="A1961" s="42" t="s">
        <v>143</v>
      </c>
      <c r="B1961" s="43" t="s">
        <v>26</v>
      </c>
      <c r="C1961" s="42" t="s">
        <v>215</v>
      </c>
      <c r="D1961" s="42" t="s">
        <v>214</v>
      </c>
      <c r="E1961" s="42">
        <v>2022</v>
      </c>
      <c r="F1961" s="44">
        <v>6790128.0229000002</v>
      </c>
    </row>
    <row r="1962" spans="1:6" ht="20.149999999999999" customHeight="1" x14ac:dyDescent="0.45">
      <c r="A1962" s="42" t="s">
        <v>143</v>
      </c>
      <c r="B1962" s="43" t="s">
        <v>26</v>
      </c>
      <c r="C1962" s="42" t="s">
        <v>215</v>
      </c>
      <c r="D1962" s="42" t="s">
        <v>214</v>
      </c>
      <c r="E1962" s="42">
        <v>2023</v>
      </c>
      <c r="F1962" s="44">
        <v>1229079.9288000001</v>
      </c>
    </row>
    <row r="1963" spans="1:6" ht="20.149999999999999" customHeight="1" x14ac:dyDescent="0.45">
      <c r="A1963" s="42" t="s">
        <v>144</v>
      </c>
      <c r="B1963" s="43" t="s">
        <v>191</v>
      </c>
      <c r="C1963" s="42" t="s">
        <v>215</v>
      </c>
      <c r="D1963" s="42" t="s">
        <v>214</v>
      </c>
      <c r="E1963" s="42">
        <v>2018</v>
      </c>
      <c r="F1963" s="44">
        <v>3551398</v>
      </c>
    </row>
    <row r="1964" spans="1:6" ht="20.149999999999999" customHeight="1" x14ac:dyDescent="0.45">
      <c r="A1964" s="42" t="s">
        <v>144</v>
      </c>
      <c r="B1964" s="43" t="s">
        <v>191</v>
      </c>
      <c r="C1964" s="42" t="s">
        <v>215</v>
      </c>
      <c r="D1964" s="42" t="s">
        <v>214</v>
      </c>
      <c r="E1964" s="42">
        <v>2019</v>
      </c>
      <c r="F1964" s="44">
        <v>8968478</v>
      </c>
    </row>
    <row r="1965" spans="1:6" ht="20.149999999999999" customHeight="1" x14ac:dyDescent="0.45">
      <c r="A1965" s="42" t="s">
        <v>144</v>
      </c>
      <c r="B1965" s="43" t="s">
        <v>191</v>
      </c>
      <c r="C1965" s="42" t="s">
        <v>215</v>
      </c>
      <c r="D1965" s="42" t="s">
        <v>214</v>
      </c>
      <c r="E1965" s="42">
        <v>2020</v>
      </c>
      <c r="F1965" s="44">
        <v>13067851.33</v>
      </c>
    </row>
    <row r="1966" spans="1:6" ht="20.149999999999999" customHeight="1" x14ac:dyDescent="0.45">
      <c r="A1966" s="42" t="s">
        <v>144</v>
      </c>
      <c r="B1966" s="43" t="s">
        <v>191</v>
      </c>
      <c r="C1966" s="42" t="s">
        <v>215</v>
      </c>
      <c r="D1966" s="42" t="s">
        <v>214</v>
      </c>
      <c r="E1966" s="42">
        <v>2021</v>
      </c>
      <c r="F1966" s="44">
        <v>60581488</v>
      </c>
    </row>
    <row r="1967" spans="1:6" ht="20.149999999999999" customHeight="1" x14ac:dyDescent="0.45">
      <c r="A1967" s="42" t="s">
        <v>144</v>
      </c>
      <c r="B1967" s="43" t="s">
        <v>191</v>
      </c>
      <c r="C1967" s="42" t="s">
        <v>215</v>
      </c>
      <c r="D1967" s="42" t="s">
        <v>214</v>
      </c>
      <c r="E1967" s="42">
        <v>2022</v>
      </c>
      <c r="F1967" s="44">
        <v>3462142</v>
      </c>
    </row>
    <row r="1968" spans="1:6" ht="20.149999999999999" customHeight="1" x14ac:dyDescent="0.45">
      <c r="A1968" s="42" t="s">
        <v>144</v>
      </c>
      <c r="B1968" s="43" t="s">
        <v>191</v>
      </c>
      <c r="C1968" s="42" t="s">
        <v>215</v>
      </c>
      <c r="D1968" s="42" t="s">
        <v>214</v>
      </c>
      <c r="E1968" s="42">
        <v>2023</v>
      </c>
      <c r="F1968" s="44">
        <v>897187.72499999986</v>
      </c>
    </row>
    <row r="1969" spans="1:6" ht="20.149999999999999" customHeight="1" x14ac:dyDescent="0.45">
      <c r="A1969" s="42" t="s">
        <v>145</v>
      </c>
      <c r="B1969" s="43" t="s">
        <v>191</v>
      </c>
      <c r="C1969" s="42" t="s">
        <v>215</v>
      </c>
      <c r="D1969" s="42" t="s">
        <v>214</v>
      </c>
      <c r="E1969" s="42">
        <v>2018</v>
      </c>
      <c r="F1969" s="44">
        <v>3872025</v>
      </c>
    </row>
    <row r="1970" spans="1:6" ht="20.149999999999999" customHeight="1" x14ac:dyDescent="0.45">
      <c r="A1970" s="42" t="s">
        <v>145</v>
      </c>
      <c r="B1970" s="43" t="s">
        <v>191</v>
      </c>
      <c r="C1970" s="42" t="s">
        <v>215</v>
      </c>
      <c r="D1970" s="42" t="s">
        <v>214</v>
      </c>
      <c r="E1970" s="42">
        <v>2019</v>
      </c>
      <c r="F1970" s="44">
        <v>9380258</v>
      </c>
    </row>
    <row r="1971" spans="1:6" ht="20.149999999999999" customHeight="1" x14ac:dyDescent="0.45">
      <c r="A1971" s="42" t="s">
        <v>145</v>
      </c>
      <c r="B1971" s="43" t="s">
        <v>191</v>
      </c>
      <c r="C1971" s="42" t="s">
        <v>215</v>
      </c>
      <c r="D1971" s="42" t="s">
        <v>214</v>
      </c>
      <c r="E1971" s="42">
        <v>2020</v>
      </c>
      <c r="F1971" s="44">
        <v>10766108</v>
      </c>
    </row>
    <row r="1972" spans="1:6" ht="20.149999999999999" customHeight="1" x14ac:dyDescent="0.45">
      <c r="A1972" s="42" t="s">
        <v>145</v>
      </c>
      <c r="B1972" s="43" t="s">
        <v>191</v>
      </c>
      <c r="C1972" s="42" t="s">
        <v>215</v>
      </c>
      <c r="D1972" s="42" t="s">
        <v>214</v>
      </c>
      <c r="E1972" s="42">
        <v>2021</v>
      </c>
      <c r="F1972" s="44">
        <v>75360335</v>
      </c>
    </row>
    <row r="1973" spans="1:6" ht="20.149999999999999" customHeight="1" x14ac:dyDescent="0.45">
      <c r="A1973" s="42" t="s">
        <v>145</v>
      </c>
      <c r="B1973" s="43" t="s">
        <v>191</v>
      </c>
      <c r="C1973" s="42" t="s">
        <v>215</v>
      </c>
      <c r="D1973" s="42" t="s">
        <v>214</v>
      </c>
      <c r="E1973" s="42">
        <v>2022</v>
      </c>
      <c r="F1973" s="44">
        <v>3463997</v>
      </c>
    </row>
    <row r="1974" spans="1:6" ht="20.149999999999999" customHeight="1" x14ac:dyDescent="0.45">
      <c r="A1974" s="42" t="s">
        <v>145</v>
      </c>
      <c r="B1974" s="43" t="s">
        <v>191</v>
      </c>
      <c r="C1974" s="42" t="s">
        <v>215</v>
      </c>
      <c r="D1974" s="42" t="s">
        <v>214</v>
      </c>
      <c r="E1974" s="42">
        <v>2023</v>
      </c>
      <c r="F1974" s="44">
        <v>897674.66249999986</v>
      </c>
    </row>
    <row r="1975" spans="1:6" ht="20.149999999999999" customHeight="1" x14ac:dyDescent="0.45">
      <c r="A1975" s="42" t="s">
        <v>147</v>
      </c>
      <c r="B1975" s="43" t="s">
        <v>210</v>
      </c>
      <c r="C1975" s="42" t="s">
        <v>215</v>
      </c>
      <c r="D1975" s="42" t="s">
        <v>214</v>
      </c>
      <c r="E1975" s="42">
        <v>2018</v>
      </c>
      <c r="F1975" s="44">
        <v>2352576.5</v>
      </c>
    </row>
    <row r="1976" spans="1:6" ht="20.149999999999999" customHeight="1" x14ac:dyDescent="0.45">
      <c r="A1976" s="42" t="s">
        <v>147</v>
      </c>
      <c r="B1976" s="43" t="s">
        <v>210</v>
      </c>
      <c r="C1976" s="42" t="s">
        <v>215</v>
      </c>
      <c r="D1976" s="42" t="s">
        <v>214</v>
      </c>
      <c r="E1976" s="42">
        <v>2019</v>
      </c>
      <c r="F1976" s="44">
        <v>3594356.5</v>
      </c>
    </row>
    <row r="1977" spans="1:6" ht="20.149999999999999" customHeight="1" x14ac:dyDescent="0.45">
      <c r="A1977" s="42" t="s">
        <v>147</v>
      </c>
      <c r="B1977" s="43" t="s">
        <v>210</v>
      </c>
      <c r="C1977" s="42" t="s">
        <v>215</v>
      </c>
      <c r="D1977" s="42" t="s">
        <v>214</v>
      </c>
      <c r="E1977" s="42">
        <v>2020</v>
      </c>
      <c r="F1977" s="44">
        <v>2911671</v>
      </c>
    </row>
    <row r="1978" spans="1:6" ht="20.149999999999999" customHeight="1" x14ac:dyDescent="0.45">
      <c r="A1978" s="42" t="s">
        <v>147</v>
      </c>
      <c r="B1978" s="43" t="s">
        <v>210</v>
      </c>
      <c r="C1978" s="42" t="s">
        <v>215</v>
      </c>
      <c r="D1978" s="42" t="s">
        <v>214</v>
      </c>
      <c r="E1978" s="42">
        <v>2021</v>
      </c>
      <c r="F1978" s="44">
        <v>1585052</v>
      </c>
    </row>
    <row r="1979" spans="1:6" ht="20.149999999999999" customHeight="1" x14ac:dyDescent="0.45">
      <c r="A1979" s="42" t="s">
        <v>147</v>
      </c>
      <c r="B1979" s="43" t="s">
        <v>210</v>
      </c>
      <c r="C1979" s="42" t="s">
        <v>215</v>
      </c>
      <c r="D1979" s="42" t="s">
        <v>214</v>
      </c>
      <c r="E1979" s="42">
        <v>2022</v>
      </c>
      <c r="F1979" s="44">
        <v>1756614</v>
      </c>
    </row>
    <row r="1980" spans="1:6" ht="20.149999999999999" customHeight="1" x14ac:dyDescent="0.45">
      <c r="A1980" s="42" t="s">
        <v>147</v>
      </c>
      <c r="B1980" s="43" t="s">
        <v>210</v>
      </c>
      <c r="C1980" s="42" t="s">
        <v>215</v>
      </c>
      <c r="D1980" s="42" t="s">
        <v>214</v>
      </c>
      <c r="E1980" s="42">
        <v>2023</v>
      </c>
      <c r="F1980" s="44">
        <v>878308</v>
      </c>
    </row>
    <row r="1981" spans="1:6" ht="20.149999999999999" customHeight="1" x14ac:dyDescent="0.45">
      <c r="A1981" s="42" t="s">
        <v>148</v>
      </c>
      <c r="B1981" s="43" t="s">
        <v>210</v>
      </c>
      <c r="C1981" s="42" t="s">
        <v>215</v>
      </c>
      <c r="D1981" s="42" t="s">
        <v>214</v>
      </c>
      <c r="E1981" s="42">
        <v>2018</v>
      </c>
      <c r="F1981" s="44">
        <v>2352754.5</v>
      </c>
    </row>
    <row r="1982" spans="1:6" ht="20.149999999999999" customHeight="1" x14ac:dyDescent="0.45">
      <c r="A1982" s="42" t="s">
        <v>148</v>
      </c>
      <c r="B1982" s="43" t="s">
        <v>210</v>
      </c>
      <c r="C1982" s="42" t="s">
        <v>215</v>
      </c>
      <c r="D1982" s="42" t="s">
        <v>214</v>
      </c>
      <c r="E1982" s="42">
        <v>2019</v>
      </c>
      <c r="F1982" s="44">
        <v>3594356.5</v>
      </c>
    </row>
    <row r="1983" spans="1:6" ht="20.149999999999999" customHeight="1" x14ac:dyDescent="0.45">
      <c r="A1983" s="42" t="s">
        <v>148</v>
      </c>
      <c r="B1983" s="43" t="s">
        <v>210</v>
      </c>
      <c r="C1983" s="42" t="s">
        <v>215</v>
      </c>
      <c r="D1983" s="42" t="s">
        <v>214</v>
      </c>
      <c r="E1983" s="42">
        <v>2020</v>
      </c>
      <c r="F1983" s="44">
        <v>2911671</v>
      </c>
    </row>
    <row r="1984" spans="1:6" ht="20.149999999999999" customHeight="1" x14ac:dyDescent="0.45">
      <c r="A1984" s="42" t="s">
        <v>148</v>
      </c>
      <c r="B1984" s="43" t="s">
        <v>210</v>
      </c>
      <c r="C1984" s="42" t="s">
        <v>215</v>
      </c>
      <c r="D1984" s="42" t="s">
        <v>214</v>
      </c>
      <c r="E1984" s="42">
        <v>2021</v>
      </c>
      <c r="F1984" s="44">
        <v>1598912</v>
      </c>
    </row>
    <row r="1985" spans="1:6" ht="20.149999999999999" customHeight="1" x14ac:dyDescent="0.45">
      <c r="A1985" s="42" t="s">
        <v>148</v>
      </c>
      <c r="B1985" s="43" t="s">
        <v>210</v>
      </c>
      <c r="C1985" s="42" t="s">
        <v>215</v>
      </c>
      <c r="D1985" s="42" t="s">
        <v>214</v>
      </c>
      <c r="E1985" s="42">
        <v>2022</v>
      </c>
      <c r="F1985" s="44">
        <v>1756614</v>
      </c>
    </row>
    <row r="1986" spans="1:6" ht="20.149999999999999" customHeight="1" x14ac:dyDescent="0.45">
      <c r="A1986" s="42" t="s">
        <v>148</v>
      </c>
      <c r="B1986" s="43" t="s">
        <v>210</v>
      </c>
      <c r="C1986" s="42" t="s">
        <v>215</v>
      </c>
      <c r="D1986" s="42" t="s">
        <v>214</v>
      </c>
      <c r="E1986" s="42">
        <v>2023</v>
      </c>
      <c r="F1986" s="44">
        <v>878308</v>
      </c>
    </row>
    <row r="1987" spans="1:6" ht="20.149999999999999" customHeight="1" x14ac:dyDescent="0.45">
      <c r="A1987" s="42" t="s">
        <v>149</v>
      </c>
      <c r="B1987" s="43" t="s">
        <v>212</v>
      </c>
      <c r="C1987" s="42" t="s">
        <v>215</v>
      </c>
      <c r="D1987" s="42" t="s">
        <v>219</v>
      </c>
      <c r="E1987" s="42">
        <v>2018</v>
      </c>
      <c r="F1987" s="44">
        <v>2655000</v>
      </c>
    </row>
    <row r="1988" spans="1:6" ht="20.149999999999999" customHeight="1" x14ac:dyDescent="0.45">
      <c r="A1988" s="42" t="s">
        <v>149</v>
      </c>
      <c r="B1988" s="43" t="s">
        <v>212</v>
      </c>
      <c r="C1988" s="42" t="s">
        <v>215</v>
      </c>
      <c r="D1988" s="42" t="s">
        <v>219</v>
      </c>
      <c r="E1988" s="42">
        <v>2019</v>
      </c>
      <c r="F1988" s="44">
        <v>10130000</v>
      </c>
    </row>
    <row r="1989" spans="1:6" ht="20.149999999999999" customHeight="1" x14ac:dyDescent="0.45">
      <c r="A1989" s="42" t="s">
        <v>149</v>
      </c>
      <c r="B1989" s="43" t="s">
        <v>212</v>
      </c>
      <c r="C1989" s="42" t="s">
        <v>215</v>
      </c>
      <c r="D1989" s="42" t="s">
        <v>219</v>
      </c>
      <c r="E1989" s="42">
        <v>2020</v>
      </c>
      <c r="F1989" s="44">
        <v>21671000</v>
      </c>
    </row>
    <row r="1990" spans="1:6" ht="20.149999999999999" customHeight="1" x14ac:dyDescent="0.45">
      <c r="A1990" s="42" t="s">
        <v>149</v>
      </c>
      <c r="B1990" s="43" t="s">
        <v>212</v>
      </c>
      <c r="C1990" s="42" t="s">
        <v>215</v>
      </c>
      <c r="D1990" s="42" t="s">
        <v>219</v>
      </c>
      <c r="E1990" s="42">
        <v>2021</v>
      </c>
      <c r="F1990" s="44">
        <v>52542000</v>
      </c>
    </row>
    <row r="1991" spans="1:6" ht="20.149999999999999" customHeight="1" x14ac:dyDescent="0.45">
      <c r="A1991" s="42" t="s">
        <v>149</v>
      </c>
      <c r="B1991" s="43" t="s">
        <v>212</v>
      </c>
      <c r="C1991" s="42" t="s">
        <v>215</v>
      </c>
      <c r="D1991" s="42" t="s">
        <v>219</v>
      </c>
      <c r="E1991" s="42">
        <v>2022</v>
      </c>
      <c r="F1991" s="44">
        <v>3198000</v>
      </c>
    </row>
    <row r="1992" spans="1:6" ht="20.149999999999999" customHeight="1" x14ac:dyDescent="0.45">
      <c r="A1992" s="42" t="s">
        <v>149</v>
      </c>
      <c r="B1992" s="43" t="s">
        <v>212</v>
      </c>
      <c r="C1992" s="42" t="s">
        <v>215</v>
      </c>
      <c r="D1992" s="42" t="s">
        <v>219</v>
      </c>
      <c r="E1992" s="42">
        <v>2023</v>
      </c>
      <c r="F1992" s="44">
        <v>80471865.333000004</v>
      </c>
    </row>
    <row r="1993" spans="1:6" ht="20.149999999999999" customHeight="1" x14ac:dyDescent="0.45">
      <c r="A1993" s="42" t="s">
        <v>149</v>
      </c>
      <c r="B1993" s="43" t="s">
        <v>212</v>
      </c>
      <c r="C1993" s="42" t="s">
        <v>215</v>
      </c>
      <c r="D1993" s="42" t="s">
        <v>219</v>
      </c>
      <c r="E1993" s="42">
        <v>2024</v>
      </c>
      <c r="F1993" s="44">
        <v>2805083</v>
      </c>
    </row>
    <row r="1994" spans="1:6" ht="20.149999999999999" customHeight="1" x14ac:dyDescent="0.45">
      <c r="A1994" s="42" t="s">
        <v>150</v>
      </c>
      <c r="B1994" s="43" t="s">
        <v>26</v>
      </c>
      <c r="C1994" s="42" t="s">
        <v>215</v>
      </c>
      <c r="D1994" s="42" t="s">
        <v>219</v>
      </c>
      <c r="E1994" s="42">
        <v>2018</v>
      </c>
      <c r="F1994" s="44">
        <v>2620634.3322060001</v>
      </c>
    </row>
    <row r="1995" spans="1:6" ht="20.149999999999999" customHeight="1" x14ac:dyDescent="0.45">
      <c r="A1995" s="42" t="s">
        <v>150</v>
      </c>
      <c r="B1995" s="43" t="s">
        <v>26</v>
      </c>
      <c r="C1995" s="42" t="s">
        <v>215</v>
      </c>
      <c r="D1995" s="42" t="s">
        <v>219</v>
      </c>
      <c r="E1995" s="42">
        <v>2019</v>
      </c>
      <c r="F1995" s="44">
        <v>3909900.9456599997</v>
      </c>
    </row>
    <row r="1996" spans="1:6" ht="20.149999999999999" customHeight="1" x14ac:dyDescent="0.45">
      <c r="A1996" s="42" t="s">
        <v>150</v>
      </c>
      <c r="B1996" s="43" t="s">
        <v>26</v>
      </c>
      <c r="C1996" s="42" t="s">
        <v>215</v>
      </c>
      <c r="D1996" s="42" t="s">
        <v>219</v>
      </c>
      <c r="E1996" s="42">
        <v>2020</v>
      </c>
      <c r="F1996" s="44">
        <v>4745103.60243</v>
      </c>
    </row>
    <row r="1997" spans="1:6" ht="20.149999999999999" customHeight="1" x14ac:dyDescent="0.45">
      <c r="A1997" s="42" t="s">
        <v>150</v>
      </c>
      <c r="B1997" s="43" t="s">
        <v>26</v>
      </c>
      <c r="C1997" s="42" t="s">
        <v>215</v>
      </c>
      <c r="D1997" s="42" t="s">
        <v>219</v>
      </c>
      <c r="E1997" s="42">
        <v>2021</v>
      </c>
      <c r="F1997" s="44">
        <v>44560647.957990997</v>
      </c>
    </row>
    <row r="1998" spans="1:6" ht="20.149999999999999" customHeight="1" x14ac:dyDescent="0.45">
      <c r="A1998" s="42" t="s">
        <v>150</v>
      </c>
      <c r="B1998" s="43" t="s">
        <v>26</v>
      </c>
      <c r="C1998" s="42" t="s">
        <v>215</v>
      </c>
      <c r="D1998" s="42" t="s">
        <v>219</v>
      </c>
      <c r="E1998" s="42">
        <v>2022</v>
      </c>
      <c r="F1998" s="44">
        <v>78109070.579999998</v>
      </c>
    </row>
    <row r="1999" spans="1:6" ht="20.149999999999999" customHeight="1" x14ac:dyDescent="0.45">
      <c r="A1999" s="42" t="s">
        <v>150</v>
      </c>
      <c r="B1999" s="43" t="s">
        <v>26</v>
      </c>
      <c r="C1999" s="42" t="s">
        <v>215</v>
      </c>
      <c r="D1999" s="42" t="s">
        <v>219</v>
      </c>
      <c r="E1999" s="42">
        <v>2023</v>
      </c>
      <c r="F1999" s="44">
        <v>8909713</v>
      </c>
    </row>
    <row r="2000" spans="1:6" ht="20.149999999999999" customHeight="1" x14ac:dyDescent="0.45">
      <c r="A2000" s="42" t="s">
        <v>150</v>
      </c>
      <c r="B2000" s="43" t="s">
        <v>26</v>
      </c>
      <c r="C2000" s="42" t="s">
        <v>215</v>
      </c>
      <c r="D2000" s="42" t="s">
        <v>219</v>
      </c>
      <c r="E2000" s="42">
        <v>2024</v>
      </c>
      <c r="F2000" s="44">
        <v>3557244.7886999999</v>
      </c>
    </row>
    <row r="2001" spans="1:6" ht="20.149999999999999" customHeight="1" x14ac:dyDescent="0.45">
      <c r="A2001" s="42" t="s">
        <v>150</v>
      </c>
      <c r="B2001" s="43" t="s">
        <v>26</v>
      </c>
      <c r="C2001" s="42" t="s">
        <v>215</v>
      </c>
      <c r="D2001" s="42" t="s">
        <v>219</v>
      </c>
      <c r="E2001" s="42">
        <v>2025</v>
      </c>
      <c r="F2001" s="44">
        <v>40338326.586599998</v>
      </c>
    </row>
    <row r="2002" spans="1:6" ht="20.149999999999999" customHeight="1" x14ac:dyDescent="0.45">
      <c r="A2002" s="42" t="s">
        <v>150</v>
      </c>
      <c r="B2002" s="43" t="s">
        <v>26</v>
      </c>
      <c r="C2002" s="42" t="s">
        <v>216</v>
      </c>
      <c r="D2002" s="42" t="s">
        <v>219</v>
      </c>
      <c r="E2002" s="42">
        <v>2024</v>
      </c>
      <c r="F2002" s="44">
        <v>350950</v>
      </c>
    </row>
    <row r="2003" spans="1:6" ht="20.149999999999999" customHeight="1" x14ac:dyDescent="0.45">
      <c r="A2003" s="42" t="s">
        <v>151</v>
      </c>
      <c r="B2003" s="43" t="s">
        <v>192</v>
      </c>
      <c r="C2003" s="42" t="s">
        <v>215</v>
      </c>
      <c r="D2003" s="42" t="s">
        <v>219</v>
      </c>
      <c r="E2003" s="42">
        <v>2018</v>
      </c>
      <c r="F2003" s="44">
        <v>1795999.9999969003</v>
      </c>
    </row>
    <row r="2004" spans="1:6" ht="20.149999999999999" customHeight="1" x14ac:dyDescent="0.45">
      <c r="A2004" s="42" t="s">
        <v>151</v>
      </c>
      <c r="B2004" s="43" t="s">
        <v>192</v>
      </c>
      <c r="C2004" s="42" t="s">
        <v>215</v>
      </c>
      <c r="D2004" s="42" t="s">
        <v>219</v>
      </c>
      <c r="E2004" s="42">
        <v>2019</v>
      </c>
      <c r="F2004" s="44">
        <v>18765080.577089</v>
      </c>
    </row>
    <row r="2005" spans="1:6" ht="20.149999999999999" customHeight="1" x14ac:dyDescent="0.45">
      <c r="A2005" s="42" t="s">
        <v>151</v>
      </c>
      <c r="B2005" s="43" t="s">
        <v>192</v>
      </c>
      <c r="C2005" s="42" t="s">
        <v>215</v>
      </c>
      <c r="D2005" s="42" t="s">
        <v>219</v>
      </c>
      <c r="E2005" s="42">
        <v>2020</v>
      </c>
      <c r="F2005" s="44">
        <v>8484275.3725410011</v>
      </c>
    </row>
    <row r="2006" spans="1:6" ht="20.149999999999999" customHeight="1" x14ac:dyDescent="0.45">
      <c r="A2006" s="42" t="s">
        <v>151</v>
      </c>
      <c r="B2006" s="43" t="s">
        <v>192</v>
      </c>
      <c r="C2006" s="42" t="s">
        <v>215</v>
      </c>
      <c r="D2006" s="42" t="s">
        <v>219</v>
      </c>
      <c r="E2006" s="42">
        <v>2021</v>
      </c>
      <c r="F2006" s="44">
        <v>43366056.350403987</v>
      </c>
    </row>
    <row r="2007" spans="1:6" ht="20.149999999999999" customHeight="1" x14ac:dyDescent="0.45">
      <c r="A2007" s="42" t="s">
        <v>151</v>
      </c>
      <c r="B2007" s="43" t="s">
        <v>192</v>
      </c>
      <c r="C2007" s="42" t="s">
        <v>215</v>
      </c>
      <c r="D2007" s="42" t="s">
        <v>219</v>
      </c>
      <c r="E2007" s="42">
        <v>2022</v>
      </c>
      <c r="F2007" s="44">
        <v>61462471.932170019</v>
      </c>
    </row>
    <row r="2008" spans="1:6" ht="20.149999999999999" customHeight="1" x14ac:dyDescent="0.45">
      <c r="A2008" s="42" t="s">
        <v>151</v>
      </c>
      <c r="B2008" s="43" t="s">
        <v>192</v>
      </c>
      <c r="C2008" s="42" t="s">
        <v>215</v>
      </c>
      <c r="D2008" s="42" t="s">
        <v>219</v>
      </c>
      <c r="E2008" s="42">
        <v>2023</v>
      </c>
      <c r="F2008" s="44">
        <v>4059454.5668899999</v>
      </c>
    </row>
    <row r="2009" spans="1:6" ht="20.149999999999999" customHeight="1" x14ac:dyDescent="0.45">
      <c r="A2009" s="42" t="s">
        <v>151</v>
      </c>
      <c r="B2009" s="43" t="s">
        <v>192</v>
      </c>
      <c r="C2009" s="42" t="s">
        <v>215</v>
      </c>
      <c r="D2009" s="42" t="s">
        <v>219</v>
      </c>
      <c r="E2009" s="42">
        <v>2024</v>
      </c>
      <c r="F2009" s="44">
        <v>2623752.1586780003</v>
      </c>
    </row>
    <row r="2010" spans="1:6" ht="20.149999999999999" customHeight="1" x14ac:dyDescent="0.45">
      <c r="A2010" s="42" t="s">
        <v>151</v>
      </c>
      <c r="B2010" s="43" t="s">
        <v>192</v>
      </c>
      <c r="C2010" s="42" t="s">
        <v>215</v>
      </c>
      <c r="D2010" s="42" t="s">
        <v>219</v>
      </c>
      <c r="E2010" s="42">
        <v>2025</v>
      </c>
      <c r="F2010" s="44">
        <v>3087974.1558270003</v>
      </c>
    </row>
    <row r="2011" spans="1:6" ht="20.149999999999999" customHeight="1" x14ac:dyDescent="0.45">
      <c r="A2011" s="42" t="s">
        <v>151</v>
      </c>
      <c r="B2011" s="43" t="s">
        <v>192</v>
      </c>
      <c r="C2011" s="42" t="s">
        <v>216</v>
      </c>
      <c r="D2011" s="42" t="s">
        <v>219</v>
      </c>
      <c r="E2011" s="42">
        <v>2023</v>
      </c>
      <c r="F2011" s="44">
        <v>914526.09</v>
      </c>
    </row>
    <row r="2012" spans="1:6" ht="20.149999999999999" customHeight="1" x14ac:dyDescent="0.45">
      <c r="A2012" s="42" t="s">
        <v>151</v>
      </c>
      <c r="B2012" s="43" t="s">
        <v>192</v>
      </c>
      <c r="C2012" s="42" t="s">
        <v>216</v>
      </c>
      <c r="D2012" s="42" t="s">
        <v>219</v>
      </c>
      <c r="E2012" s="42">
        <v>2024</v>
      </c>
      <c r="F2012" s="44">
        <v>119029209.74000005</v>
      </c>
    </row>
    <row r="2013" spans="1:6" ht="20.149999999999999" customHeight="1" x14ac:dyDescent="0.45">
      <c r="A2013" s="42" t="s">
        <v>151</v>
      </c>
      <c r="B2013" s="43" t="s">
        <v>192</v>
      </c>
      <c r="C2013" s="42" t="s">
        <v>216</v>
      </c>
      <c r="D2013" s="42" t="s">
        <v>219</v>
      </c>
      <c r="E2013" s="42">
        <v>2025</v>
      </c>
      <c r="F2013" s="44">
        <v>11823758.220000001</v>
      </c>
    </row>
    <row r="2014" spans="1:6" ht="20.149999999999999" customHeight="1" x14ac:dyDescent="0.45">
      <c r="A2014" s="42" t="s">
        <v>152</v>
      </c>
      <c r="B2014" s="43" t="s">
        <v>33</v>
      </c>
      <c r="C2014" s="42" t="s">
        <v>213</v>
      </c>
      <c r="D2014" s="42" t="s">
        <v>221</v>
      </c>
      <c r="E2014" s="42">
        <v>2028</v>
      </c>
      <c r="F2014" s="44">
        <v>79622725.474869981</v>
      </c>
    </row>
    <row r="2015" spans="1:6" ht="20.149999999999999" customHeight="1" x14ac:dyDescent="0.45">
      <c r="A2015" s="42" t="s">
        <v>152</v>
      </c>
      <c r="B2015" s="43" t="s">
        <v>33</v>
      </c>
      <c r="C2015" s="42" t="s">
        <v>213</v>
      </c>
      <c r="D2015" s="42" t="s">
        <v>221</v>
      </c>
      <c r="E2015" s="42">
        <v>2029</v>
      </c>
      <c r="F2015" s="44">
        <v>79585353.910366982</v>
      </c>
    </row>
    <row r="2016" spans="1:6" ht="20.149999999999999" customHeight="1" x14ac:dyDescent="0.45">
      <c r="A2016" s="42" t="s">
        <v>152</v>
      </c>
      <c r="B2016" s="43" t="s">
        <v>33</v>
      </c>
      <c r="C2016" s="42" t="s">
        <v>213</v>
      </c>
      <c r="D2016" s="42" t="s">
        <v>221</v>
      </c>
      <c r="E2016" s="42">
        <v>2030</v>
      </c>
      <c r="F2016" s="44">
        <v>107755928.65625</v>
      </c>
    </row>
    <row r="2017" spans="1:6" ht="20.149999999999999" customHeight="1" x14ac:dyDescent="0.45">
      <c r="A2017" s="42" t="s">
        <v>152</v>
      </c>
      <c r="B2017" s="43" t="s">
        <v>33</v>
      </c>
      <c r="C2017" s="42" t="s">
        <v>213</v>
      </c>
      <c r="D2017" s="42" t="s">
        <v>221</v>
      </c>
      <c r="E2017" s="42">
        <v>2031</v>
      </c>
      <c r="F2017" s="44">
        <v>78545594.786789984</v>
      </c>
    </row>
    <row r="2018" spans="1:6" ht="20.149999999999999" customHeight="1" x14ac:dyDescent="0.45">
      <c r="A2018" s="42" t="s">
        <v>152</v>
      </c>
      <c r="B2018" s="43" t="s">
        <v>33</v>
      </c>
      <c r="C2018" s="42" t="s">
        <v>213</v>
      </c>
      <c r="D2018" s="42" t="s">
        <v>221</v>
      </c>
      <c r="E2018" s="42">
        <v>2032</v>
      </c>
      <c r="F2018" s="44">
        <v>78745701.986059994</v>
      </c>
    </row>
    <row r="2019" spans="1:6" ht="20.149999999999999" customHeight="1" x14ac:dyDescent="0.45">
      <c r="A2019" s="42" t="s">
        <v>152</v>
      </c>
      <c r="B2019" s="43" t="s">
        <v>33</v>
      </c>
      <c r="C2019" s="42" t="s">
        <v>213</v>
      </c>
      <c r="D2019" s="42" t="s">
        <v>221</v>
      </c>
      <c r="E2019" s="42">
        <v>2033</v>
      </c>
      <c r="F2019" s="44">
        <v>106929199.98099998</v>
      </c>
    </row>
    <row r="2020" spans="1:6" ht="20.149999999999999" customHeight="1" x14ac:dyDescent="0.45">
      <c r="A2020" s="42" t="s">
        <v>152</v>
      </c>
      <c r="B2020" s="43" t="s">
        <v>33</v>
      </c>
      <c r="C2020" s="42" t="s">
        <v>213</v>
      </c>
      <c r="D2020" s="42" t="s">
        <v>221</v>
      </c>
      <c r="E2020" s="42">
        <v>2034</v>
      </c>
      <c r="F2020" s="44">
        <v>78750284.865794003</v>
      </c>
    </row>
    <row r="2021" spans="1:6" ht="20.149999999999999" customHeight="1" x14ac:dyDescent="0.45">
      <c r="A2021" s="42" t="s">
        <v>152</v>
      </c>
      <c r="B2021" s="43" t="s">
        <v>33</v>
      </c>
      <c r="C2021" s="42" t="s">
        <v>213</v>
      </c>
      <c r="D2021" s="42" t="s">
        <v>221</v>
      </c>
      <c r="E2021" s="42">
        <v>2035</v>
      </c>
      <c r="F2021" s="44">
        <v>78572816.875880003</v>
      </c>
    </row>
    <row r="2022" spans="1:6" ht="20.149999999999999" customHeight="1" x14ac:dyDescent="0.45">
      <c r="A2022" s="42" t="s">
        <v>152</v>
      </c>
      <c r="B2022" s="43" t="s">
        <v>33</v>
      </c>
      <c r="C2022" s="42" t="s">
        <v>213</v>
      </c>
      <c r="D2022" s="42" t="s">
        <v>221</v>
      </c>
      <c r="E2022" s="42">
        <v>2036</v>
      </c>
      <c r="F2022" s="44">
        <v>107162823.49560001</v>
      </c>
    </row>
    <row r="2023" spans="1:6" ht="20.149999999999999" customHeight="1" x14ac:dyDescent="0.45">
      <c r="A2023" s="42" t="s">
        <v>152</v>
      </c>
      <c r="B2023" s="43" t="s">
        <v>33</v>
      </c>
      <c r="C2023" s="42" t="s">
        <v>213</v>
      </c>
      <c r="D2023" s="42" t="s">
        <v>221</v>
      </c>
      <c r="E2023" s="42">
        <v>2037</v>
      </c>
      <c r="F2023" s="44">
        <v>78588549.041460007</v>
      </c>
    </row>
    <row r="2024" spans="1:6" ht="20.149999999999999" customHeight="1" x14ac:dyDescent="0.45">
      <c r="A2024" s="42" t="s">
        <v>152</v>
      </c>
      <c r="B2024" s="43" t="s">
        <v>33</v>
      </c>
      <c r="C2024" s="42" t="s">
        <v>213</v>
      </c>
      <c r="D2024" s="42" t="s">
        <v>221</v>
      </c>
      <c r="E2024" s="42">
        <v>2038</v>
      </c>
      <c r="F2024" s="44">
        <v>78576220.155059993</v>
      </c>
    </row>
    <row r="2025" spans="1:6" ht="20.149999999999999" customHeight="1" x14ac:dyDescent="0.45">
      <c r="A2025" s="42" t="s">
        <v>152</v>
      </c>
      <c r="B2025" s="43" t="s">
        <v>33</v>
      </c>
      <c r="C2025" s="42" t="s">
        <v>213</v>
      </c>
      <c r="D2025" s="42" t="s">
        <v>221</v>
      </c>
      <c r="E2025" s="42">
        <v>2039</v>
      </c>
      <c r="F2025" s="44">
        <v>107110637.89654401</v>
      </c>
    </row>
    <row r="2026" spans="1:6" ht="20.149999999999999" customHeight="1" x14ac:dyDescent="0.45">
      <c r="A2026" s="42" t="s">
        <v>152</v>
      </c>
      <c r="B2026" s="43" t="s">
        <v>33</v>
      </c>
      <c r="C2026" s="42" t="s">
        <v>213</v>
      </c>
      <c r="D2026" s="42" t="s">
        <v>221</v>
      </c>
      <c r="E2026" s="42">
        <v>2040</v>
      </c>
      <c r="F2026" s="44">
        <v>78752974.244589984</v>
      </c>
    </row>
    <row r="2027" spans="1:6" ht="20.149999999999999" customHeight="1" x14ac:dyDescent="0.45">
      <c r="A2027" s="42" t="s">
        <v>152</v>
      </c>
      <c r="B2027" s="43" t="s">
        <v>33</v>
      </c>
      <c r="C2027" s="42" t="s">
        <v>213</v>
      </c>
      <c r="D2027" s="42" t="s">
        <v>221</v>
      </c>
      <c r="E2027" s="42">
        <v>2041</v>
      </c>
      <c r="F2027" s="44">
        <v>78597891.838009983</v>
      </c>
    </row>
    <row r="2028" spans="1:6" ht="20.149999999999999" customHeight="1" x14ac:dyDescent="0.45">
      <c r="A2028" s="42" t="s">
        <v>152</v>
      </c>
      <c r="B2028" s="43" t="s">
        <v>33</v>
      </c>
      <c r="C2028" s="42" t="s">
        <v>213</v>
      </c>
      <c r="D2028" s="42" t="s">
        <v>221</v>
      </c>
      <c r="E2028" s="42">
        <v>2042</v>
      </c>
      <c r="F2028" s="44">
        <v>106947123.47805002</v>
      </c>
    </row>
    <row r="2029" spans="1:6" ht="20.149999999999999" customHeight="1" x14ac:dyDescent="0.45">
      <c r="A2029" s="42" t="s">
        <v>152</v>
      </c>
      <c r="B2029" s="43" t="s">
        <v>33</v>
      </c>
      <c r="C2029" s="42" t="s">
        <v>213</v>
      </c>
      <c r="D2029" s="42" t="s">
        <v>221</v>
      </c>
      <c r="E2029" s="42">
        <v>2043</v>
      </c>
      <c r="F2029" s="44">
        <v>78586407.890399992</v>
      </c>
    </row>
    <row r="2030" spans="1:6" ht="20.149999999999999" customHeight="1" x14ac:dyDescent="0.45">
      <c r="A2030" s="42" t="s">
        <v>152</v>
      </c>
      <c r="B2030" s="43" t="s">
        <v>33</v>
      </c>
      <c r="C2030" s="42" t="s">
        <v>213</v>
      </c>
      <c r="D2030" s="42" t="s">
        <v>221</v>
      </c>
      <c r="E2030" s="42">
        <v>2044</v>
      </c>
      <c r="F2030" s="44">
        <v>78758925.666220009</v>
      </c>
    </row>
    <row r="2031" spans="1:6" ht="20.149999999999999" customHeight="1" x14ac:dyDescent="0.45">
      <c r="A2031" s="42" t="s">
        <v>152</v>
      </c>
      <c r="B2031" s="43" t="s">
        <v>33</v>
      </c>
      <c r="C2031" s="42" t="s">
        <v>213</v>
      </c>
      <c r="D2031" s="42" t="s">
        <v>221</v>
      </c>
      <c r="E2031" s="42">
        <v>2045</v>
      </c>
      <c r="F2031" s="44">
        <v>106948497.49858999</v>
      </c>
    </row>
    <row r="2032" spans="1:6" ht="20.149999999999999" customHeight="1" x14ac:dyDescent="0.45">
      <c r="A2032" s="42" t="s">
        <v>152</v>
      </c>
      <c r="B2032" s="43" t="s">
        <v>33</v>
      </c>
      <c r="C2032" s="42" t="s">
        <v>213</v>
      </c>
      <c r="D2032" s="42" t="s">
        <v>221</v>
      </c>
      <c r="E2032" s="42">
        <v>2046</v>
      </c>
      <c r="F2032" s="44">
        <v>78607584.115770012</v>
      </c>
    </row>
    <row r="2033" spans="1:6" ht="20.149999999999999" customHeight="1" x14ac:dyDescent="0.45">
      <c r="A2033" s="42" t="s">
        <v>152</v>
      </c>
      <c r="B2033" s="43" t="s">
        <v>33</v>
      </c>
      <c r="C2033" s="42" t="s">
        <v>213</v>
      </c>
      <c r="D2033" s="42" t="s">
        <v>221</v>
      </c>
      <c r="E2033" s="42">
        <v>2047</v>
      </c>
      <c r="F2033" s="44">
        <v>78628551.742579997</v>
      </c>
    </row>
    <row r="2034" spans="1:6" ht="20.149999999999999" customHeight="1" x14ac:dyDescent="0.45">
      <c r="A2034" s="42" t="s">
        <v>152</v>
      </c>
      <c r="B2034" s="43" t="s">
        <v>33</v>
      </c>
      <c r="C2034" s="42" t="s">
        <v>213</v>
      </c>
      <c r="D2034" s="42" t="s">
        <v>221</v>
      </c>
      <c r="E2034" s="42">
        <v>2048</v>
      </c>
      <c r="F2034" s="44">
        <v>107111912.90861002</v>
      </c>
    </row>
    <row r="2035" spans="1:6" ht="20.149999999999999" customHeight="1" x14ac:dyDescent="0.45">
      <c r="A2035" s="42" t="s">
        <v>152</v>
      </c>
      <c r="B2035" s="43" t="s">
        <v>33</v>
      </c>
      <c r="C2035" s="42" t="s">
        <v>215</v>
      </c>
      <c r="D2035" s="42" t="s">
        <v>221</v>
      </c>
      <c r="E2035" s="42">
        <v>2018</v>
      </c>
      <c r="F2035" s="44">
        <v>3759838.4987999997</v>
      </c>
    </row>
    <row r="2036" spans="1:6" ht="20.149999999999999" customHeight="1" x14ac:dyDescent="0.45">
      <c r="A2036" s="42" t="s">
        <v>152</v>
      </c>
      <c r="B2036" s="43" t="s">
        <v>33</v>
      </c>
      <c r="C2036" s="42" t="s">
        <v>215</v>
      </c>
      <c r="D2036" s="42" t="s">
        <v>221</v>
      </c>
      <c r="E2036" s="42">
        <v>2019</v>
      </c>
      <c r="F2036" s="44">
        <v>72297845.020923004</v>
      </c>
    </row>
    <row r="2037" spans="1:6" ht="20.149999999999999" customHeight="1" x14ac:dyDescent="0.45">
      <c r="A2037" s="42" t="s">
        <v>152</v>
      </c>
      <c r="B2037" s="43" t="s">
        <v>33</v>
      </c>
      <c r="C2037" s="42" t="s">
        <v>215</v>
      </c>
      <c r="D2037" s="42" t="s">
        <v>221</v>
      </c>
      <c r="E2037" s="42">
        <v>2020</v>
      </c>
      <c r="F2037" s="44">
        <v>9410848.9924309999</v>
      </c>
    </row>
    <row r="2038" spans="1:6" ht="20.149999999999999" customHeight="1" x14ac:dyDescent="0.45">
      <c r="A2038" s="42" t="s">
        <v>152</v>
      </c>
      <c r="B2038" s="43" t="s">
        <v>33</v>
      </c>
      <c r="C2038" s="42" t="s">
        <v>215</v>
      </c>
      <c r="D2038" s="42" t="s">
        <v>221</v>
      </c>
      <c r="E2038" s="42">
        <v>2021</v>
      </c>
      <c r="F2038" s="44">
        <v>5283956.4218099993</v>
      </c>
    </row>
    <row r="2039" spans="1:6" ht="20.149999999999999" customHeight="1" x14ac:dyDescent="0.45">
      <c r="A2039" s="42" t="s">
        <v>152</v>
      </c>
      <c r="B2039" s="43" t="s">
        <v>33</v>
      </c>
      <c r="C2039" s="42" t="s">
        <v>215</v>
      </c>
      <c r="D2039" s="42" t="s">
        <v>221</v>
      </c>
      <c r="E2039" s="42">
        <v>2022</v>
      </c>
      <c r="F2039" s="44">
        <v>2632738.0296570002</v>
      </c>
    </row>
    <row r="2040" spans="1:6" ht="20.149999999999999" customHeight="1" x14ac:dyDescent="0.45">
      <c r="A2040" s="42" t="s">
        <v>152</v>
      </c>
      <c r="B2040" s="43" t="s">
        <v>33</v>
      </c>
      <c r="C2040" s="42" t="s">
        <v>215</v>
      </c>
      <c r="D2040" s="42" t="s">
        <v>221</v>
      </c>
      <c r="E2040" s="42">
        <v>2023</v>
      </c>
      <c r="F2040" s="44">
        <v>24622095.682036001</v>
      </c>
    </row>
    <row r="2041" spans="1:6" ht="20.149999999999999" customHeight="1" x14ac:dyDescent="0.45">
      <c r="A2041" s="42" t="s">
        <v>152</v>
      </c>
      <c r="B2041" s="43" t="s">
        <v>33</v>
      </c>
      <c r="C2041" s="42" t="s">
        <v>215</v>
      </c>
      <c r="D2041" s="42" t="s">
        <v>221</v>
      </c>
      <c r="E2041" s="42">
        <v>2024</v>
      </c>
      <c r="F2041" s="44">
        <v>100292750.77929695</v>
      </c>
    </row>
    <row r="2042" spans="1:6" ht="20.149999999999999" customHeight="1" x14ac:dyDescent="0.45">
      <c r="A2042" s="42" t="s">
        <v>152</v>
      </c>
      <c r="B2042" s="43" t="s">
        <v>33</v>
      </c>
      <c r="C2042" s="42" t="s">
        <v>215</v>
      </c>
      <c r="D2042" s="42" t="s">
        <v>221</v>
      </c>
      <c r="E2042" s="42">
        <v>2025</v>
      </c>
      <c r="F2042" s="44">
        <v>3483375.0814999994</v>
      </c>
    </row>
    <row r="2043" spans="1:6" ht="20.149999999999999" customHeight="1" x14ac:dyDescent="0.45">
      <c r="A2043" s="42" t="s">
        <v>152</v>
      </c>
      <c r="B2043" s="43" t="s">
        <v>33</v>
      </c>
      <c r="C2043" s="42" t="s">
        <v>216</v>
      </c>
      <c r="D2043" s="42" t="s">
        <v>221</v>
      </c>
      <c r="E2043" s="42">
        <v>2020</v>
      </c>
      <c r="F2043" s="44">
        <v>3379212.4743699995</v>
      </c>
    </row>
    <row r="2044" spans="1:6" ht="20.149999999999999" customHeight="1" x14ac:dyDescent="0.45">
      <c r="A2044" s="42" t="s">
        <v>152</v>
      </c>
      <c r="B2044" s="43" t="s">
        <v>33</v>
      </c>
      <c r="C2044" s="42" t="s">
        <v>216</v>
      </c>
      <c r="D2044" s="42" t="s">
        <v>221</v>
      </c>
      <c r="E2044" s="42">
        <v>2021</v>
      </c>
      <c r="F2044" s="44">
        <v>19980701.131546997</v>
      </c>
    </row>
    <row r="2045" spans="1:6" ht="20.149999999999999" customHeight="1" x14ac:dyDescent="0.45">
      <c r="A2045" s="42" t="s">
        <v>152</v>
      </c>
      <c r="B2045" s="43" t="s">
        <v>33</v>
      </c>
      <c r="C2045" s="42" t="s">
        <v>216</v>
      </c>
      <c r="D2045" s="42" t="s">
        <v>221</v>
      </c>
      <c r="E2045" s="42">
        <v>2022</v>
      </c>
      <c r="F2045" s="44">
        <v>52796383.444822215</v>
      </c>
    </row>
    <row r="2046" spans="1:6" ht="20.149999999999999" customHeight="1" x14ac:dyDescent="0.45">
      <c r="A2046" s="42" t="s">
        <v>152</v>
      </c>
      <c r="B2046" s="43" t="s">
        <v>33</v>
      </c>
      <c r="C2046" s="42" t="s">
        <v>217</v>
      </c>
      <c r="D2046" s="42" t="s">
        <v>221</v>
      </c>
      <c r="E2046" s="42">
        <v>2023</v>
      </c>
      <c r="F2046" s="44">
        <v>9252866.2193080001</v>
      </c>
    </row>
    <row r="2047" spans="1:6" ht="20.149999999999999" customHeight="1" x14ac:dyDescent="0.45">
      <c r="A2047" s="42" t="s">
        <v>152</v>
      </c>
      <c r="B2047" s="43" t="s">
        <v>33</v>
      </c>
      <c r="C2047" s="42" t="s">
        <v>217</v>
      </c>
      <c r="D2047" s="42" t="s">
        <v>221</v>
      </c>
      <c r="E2047" s="42">
        <v>2024</v>
      </c>
      <c r="F2047" s="44">
        <v>24373500.154211011</v>
      </c>
    </row>
    <row r="2048" spans="1:6" ht="20.149999999999999" customHeight="1" x14ac:dyDescent="0.45">
      <c r="A2048" s="42" t="s">
        <v>152</v>
      </c>
      <c r="B2048" s="43" t="s">
        <v>33</v>
      </c>
      <c r="C2048" s="42" t="s">
        <v>217</v>
      </c>
      <c r="D2048" s="42" t="s">
        <v>221</v>
      </c>
      <c r="E2048" s="42">
        <v>2025</v>
      </c>
      <c r="F2048" s="44">
        <v>104754096.00916001</v>
      </c>
    </row>
    <row r="2049" spans="1:6" ht="20.149999999999999" customHeight="1" x14ac:dyDescent="0.45">
      <c r="A2049" s="42" t="s">
        <v>152</v>
      </c>
      <c r="B2049" s="43" t="s">
        <v>33</v>
      </c>
      <c r="C2049" s="42" t="s">
        <v>217</v>
      </c>
      <c r="D2049" s="42" t="s">
        <v>221</v>
      </c>
      <c r="E2049" s="42">
        <v>2026</v>
      </c>
      <c r="F2049" s="44">
        <v>268689191.86729002</v>
      </c>
    </row>
    <row r="2050" spans="1:6" ht="20.149999999999999" customHeight="1" x14ac:dyDescent="0.45">
      <c r="A2050" s="42" t="s">
        <v>152</v>
      </c>
      <c r="B2050" s="43" t="s">
        <v>33</v>
      </c>
      <c r="C2050" s="42" t="s">
        <v>217</v>
      </c>
      <c r="D2050" s="42" t="s">
        <v>221</v>
      </c>
      <c r="E2050" s="42">
        <v>2027</v>
      </c>
      <c r="F2050" s="44">
        <v>307043472.45600009</v>
      </c>
    </row>
    <row r="2051" spans="1:6" ht="20.149999999999999" customHeight="1" x14ac:dyDescent="0.45">
      <c r="A2051" s="42" t="s">
        <v>152</v>
      </c>
      <c r="B2051" s="43" t="s">
        <v>33</v>
      </c>
      <c r="C2051" s="42" t="s">
        <v>217</v>
      </c>
      <c r="D2051" s="42" t="s">
        <v>221</v>
      </c>
      <c r="E2051" s="42">
        <v>2028</v>
      </c>
      <c r="F2051" s="44">
        <v>221837273.27699998</v>
      </c>
    </row>
    <row r="2052" spans="1:6" ht="20.149999999999999" customHeight="1" x14ac:dyDescent="0.45">
      <c r="A2052" s="42" t="s">
        <v>152</v>
      </c>
      <c r="B2052" s="43" t="s">
        <v>33</v>
      </c>
      <c r="C2052" s="42" t="s">
        <v>217</v>
      </c>
      <c r="D2052" s="42" t="s">
        <v>221</v>
      </c>
      <c r="E2052" s="42">
        <v>2029</v>
      </c>
      <c r="F2052" s="44">
        <v>19215000</v>
      </c>
    </row>
    <row r="2053" spans="1:6" ht="20.149999999999999" customHeight="1" x14ac:dyDescent="0.45">
      <c r="A2053" s="42" t="s">
        <v>152</v>
      </c>
      <c r="B2053" s="43" t="s">
        <v>33</v>
      </c>
      <c r="C2053" s="42" t="s">
        <v>217</v>
      </c>
      <c r="D2053" s="42" t="s">
        <v>221</v>
      </c>
      <c r="E2053" s="42">
        <v>2030</v>
      </c>
      <c r="F2053" s="44">
        <v>19215000</v>
      </c>
    </row>
    <row r="2054" spans="1:6" ht="20.149999999999999" customHeight="1" x14ac:dyDescent="0.45">
      <c r="A2054" s="42" t="s">
        <v>152</v>
      </c>
      <c r="B2054" s="43" t="s">
        <v>33</v>
      </c>
      <c r="C2054" s="42" t="s">
        <v>217</v>
      </c>
      <c r="D2054" s="42" t="s">
        <v>221</v>
      </c>
      <c r="E2054" s="42">
        <v>2031</v>
      </c>
      <c r="F2054" s="44">
        <v>19215000</v>
      </c>
    </row>
    <row r="2055" spans="1:6" ht="20.149999999999999" customHeight="1" x14ac:dyDescent="0.45">
      <c r="A2055" s="42" t="s">
        <v>152</v>
      </c>
      <c r="B2055" s="43" t="s">
        <v>33</v>
      </c>
      <c r="C2055" s="42" t="s">
        <v>217</v>
      </c>
      <c r="D2055" s="42" t="s">
        <v>221</v>
      </c>
      <c r="E2055" s="42">
        <v>2032</v>
      </c>
      <c r="F2055" s="44">
        <v>19215000</v>
      </c>
    </row>
    <row r="2056" spans="1:6" ht="20.149999999999999" customHeight="1" x14ac:dyDescent="0.45">
      <c r="A2056" s="42" t="s">
        <v>152</v>
      </c>
      <c r="B2056" s="43" t="s">
        <v>33</v>
      </c>
      <c r="C2056" s="42" t="s">
        <v>217</v>
      </c>
      <c r="D2056" s="42" t="s">
        <v>221</v>
      </c>
      <c r="E2056" s="42">
        <v>2033</v>
      </c>
      <c r="F2056" s="44">
        <v>19215000</v>
      </c>
    </row>
    <row r="2057" spans="1:6" ht="20.149999999999999" customHeight="1" x14ac:dyDescent="0.45">
      <c r="A2057" s="42" t="s">
        <v>152</v>
      </c>
      <c r="B2057" s="43" t="s">
        <v>33</v>
      </c>
      <c r="C2057" s="42" t="s">
        <v>217</v>
      </c>
      <c r="D2057" s="42" t="s">
        <v>221</v>
      </c>
      <c r="E2057" s="42">
        <v>2034</v>
      </c>
      <c r="F2057" s="44">
        <v>19215000</v>
      </c>
    </row>
    <row r="2058" spans="1:6" ht="20.149999999999999" customHeight="1" x14ac:dyDescent="0.45">
      <c r="A2058" s="42" t="s">
        <v>152</v>
      </c>
      <c r="B2058" s="43" t="s">
        <v>33</v>
      </c>
      <c r="C2058" s="42" t="s">
        <v>217</v>
      </c>
      <c r="D2058" s="42" t="s">
        <v>221</v>
      </c>
      <c r="E2058" s="42">
        <v>2035</v>
      </c>
      <c r="F2058" s="44">
        <v>19215000</v>
      </c>
    </row>
    <row r="2059" spans="1:6" ht="20.149999999999999" customHeight="1" x14ac:dyDescent="0.45">
      <c r="A2059" s="42" t="s">
        <v>152</v>
      </c>
      <c r="B2059" s="43" t="s">
        <v>33</v>
      </c>
      <c r="C2059" s="42" t="s">
        <v>217</v>
      </c>
      <c r="D2059" s="42" t="s">
        <v>221</v>
      </c>
      <c r="E2059" s="42">
        <v>2036</v>
      </c>
      <c r="F2059" s="44">
        <v>19215000</v>
      </c>
    </row>
    <row r="2060" spans="1:6" ht="20.149999999999999" customHeight="1" x14ac:dyDescent="0.45">
      <c r="A2060" s="42" t="s">
        <v>152</v>
      </c>
      <c r="B2060" s="43" t="s">
        <v>33</v>
      </c>
      <c r="C2060" s="42" t="s">
        <v>217</v>
      </c>
      <c r="D2060" s="42" t="s">
        <v>221</v>
      </c>
      <c r="E2060" s="42">
        <v>2037</v>
      </c>
      <c r="F2060" s="44">
        <v>19215000</v>
      </c>
    </row>
    <row r="2061" spans="1:6" ht="20.149999999999999" customHeight="1" x14ac:dyDescent="0.45">
      <c r="A2061" s="42" t="s">
        <v>152</v>
      </c>
      <c r="B2061" s="43" t="s">
        <v>33</v>
      </c>
      <c r="C2061" s="42" t="s">
        <v>218</v>
      </c>
      <c r="D2061" s="42" t="s">
        <v>221</v>
      </c>
      <c r="E2061" s="42">
        <v>2028</v>
      </c>
      <c r="F2061" s="44">
        <v>2782981.9133000001</v>
      </c>
    </row>
    <row r="2062" spans="1:6" ht="20.149999999999999" customHeight="1" x14ac:dyDescent="0.45">
      <c r="A2062" s="42" t="s">
        <v>152</v>
      </c>
      <c r="B2062" s="43" t="s">
        <v>33</v>
      </c>
      <c r="C2062" s="42" t="s">
        <v>218</v>
      </c>
      <c r="D2062" s="42" t="s">
        <v>221</v>
      </c>
      <c r="E2062" s="42">
        <v>2029</v>
      </c>
      <c r="F2062" s="44">
        <v>3654835.3296699999</v>
      </c>
    </row>
    <row r="2063" spans="1:6" ht="20.149999999999999" customHeight="1" x14ac:dyDescent="0.45">
      <c r="A2063" s="42" t="s">
        <v>152</v>
      </c>
      <c r="B2063" s="43" t="s">
        <v>33</v>
      </c>
      <c r="C2063" s="42" t="s">
        <v>218</v>
      </c>
      <c r="D2063" s="42" t="s">
        <v>221</v>
      </c>
      <c r="E2063" s="42">
        <v>2030</v>
      </c>
      <c r="F2063" s="44">
        <v>3715699.3833399997</v>
      </c>
    </row>
    <row r="2064" spans="1:6" ht="20.149999999999999" customHeight="1" x14ac:dyDescent="0.45">
      <c r="A2064" s="42" t="s">
        <v>152</v>
      </c>
      <c r="B2064" s="43" t="s">
        <v>33</v>
      </c>
      <c r="C2064" s="42" t="s">
        <v>218</v>
      </c>
      <c r="D2064" s="42" t="s">
        <v>221</v>
      </c>
      <c r="E2064" s="42">
        <v>2031</v>
      </c>
      <c r="F2064" s="44">
        <v>3712061.2104000002</v>
      </c>
    </row>
    <row r="2065" spans="1:6" ht="20.149999999999999" customHeight="1" x14ac:dyDescent="0.45">
      <c r="A2065" s="42" t="s">
        <v>152</v>
      </c>
      <c r="B2065" s="43" t="s">
        <v>33</v>
      </c>
      <c r="C2065" s="42" t="s">
        <v>218</v>
      </c>
      <c r="D2065" s="42" t="s">
        <v>221</v>
      </c>
      <c r="E2065" s="42">
        <v>2032</v>
      </c>
      <c r="F2065" s="44">
        <v>3701627.7553599998</v>
      </c>
    </row>
    <row r="2066" spans="1:6" ht="20.149999999999999" customHeight="1" x14ac:dyDescent="0.45">
      <c r="A2066" s="42" t="s">
        <v>152</v>
      </c>
      <c r="B2066" s="43" t="s">
        <v>33</v>
      </c>
      <c r="C2066" s="42" t="s">
        <v>218</v>
      </c>
      <c r="D2066" s="42" t="s">
        <v>221</v>
      </c>
      <c r="E2066" s="42">
        <v>2033</v>
      </c>
      <c r="F2066" s="44">
        <v>3601004.2451699995</v>
      </c>
    </row>
    <row r="2067" spans="1:6" ht="20.149999999999999" customHeight="1" x14ac:dyDescent="0.45">
      <c r="A2067" s="42" t="s">
        <v>152</v>
      </c>
      <c r="B2067" s="43" t="s">
        <v>33</v>
      </c>
      <c r="C2067" s="42" t="s">
        <v>218</v>
      </c>
      <c r="D2067" s="42" t="s">
        <v>221</v>
      </c>
      <c r="E2067" s="42">
        <v>2034</v>
      </c>
      <c r="F2067" s="44">
        <v>3479554.7551100003</v>
      </c>
    </row>
    <row r="2068" spans="1:6" ht="20.149999999999999" customHeight="1" x14ac:dyDescent="0.45">
      <c r="A2068" s="42" t="s">
        <v>152</v>
      </c>
      <c r="B2068" s="43" t="s">
        <v>33</v>
      </c>
      <c r="C2068" s="42" t="s">
        <v>218</v>
      </c>
      <c r="D2068" s="42" t="s">
        <v>221</v>
      </c>
      <c r="E2068" s="42">
        <v>2035</v>
      </c>
      <c r="F2068" s="44">
        <v>3331593.5145699997</v>
      </c>
    </row>
    <row r="2069" spans="1:6" ht="20.149999999999999" customHeight="1" x14ac:dyDescent="0.45">
      <c r="A2069" s="42" t="s">
        <v>152</v>
      </c>
      <c r="B2069" s="43" t="s">
        <v>33</v>
      </c>
      <c r="C2069" s="42" t="s">
        <v>218</v>
      </c>
      <c r="D2069" s="42" t="s">
        <v>221</v>
      </c>
      <c r="E2069" s="42">
        <v>2036</v>
      </c>
      <c r="F2069" s="44">
        <v>3131467.5701799998</v>
      </c>
    </row>
    <row r="2070" spans="1:6" ht="20.149999999999999" customHeight="1" x14ac:dyDescent="0.45">
      <c r="A2070" s="42" t="s">
        <v>152</v>
      </c>
      <c r="B2070" s="43" t="s">
        <v>33</v>
      </c>
      <c r="C2070" s="42" t="s">
        <v>218</v>
      </c>
      <c r="D2070" s="42" t="s">
        <v>221</v>
      </c>
      <c r="E2070" s="42">
        <v>2037</v>
      </c>
      <c r="F2070" s="44">
        <v>2926383.9671699996</v>
      </c>
    </row>
    <row r="2071" spans="1:6" ht="20.149999999999999" customHeight="1" x14ac:dyDescent="0.45">
      <c r="A2071" s="42" t="s">
        <v>152</v>
      </c>
      <c r="B2071" s="43" t="s">
        <v>33</v>
      </c>
      <c r="C2071" s="42" t="s">
        <v>218</v>
      </c>
      <c r="D2071" s="42" t="s">
        <v>221</v>
      </c>
      <c r="E2071" s="42">
        <v>2038</v>
      </c>
      <c r="F2071" s="44">
        <v>2616888.3595199999</v>
      </c>
    </row>
    <row r="2072" spans="1:6" ht="20.149999999999999" customHeight="1" x14ac:dyDescent="0.45">
      <c r="A2072" s="42" t="s">
        <v>152</v>
      </c>
      <c r="B2072" s="43" t="s">
        <v>33</v>
      </c>
      <c r="C2072" s="42" t="s">
        <v>218</v>
      </c>
      <c r="D2072" s="42" t="s">
        <v>221</v>
      </c>
      <c r="E2072" s="42">
        <v>2039</v>
      </c>
      <c r="F2072" s="44">
        <v>2418348.5860799998</v>
      </c>
    </row>
    <row r="2073" spans="1:6" ht="20.149999999999999" customHeight="1" x14ac:dyDescent="0.45">
      <c r="A2073" s="42" t="s">
        <v>152</v>
      </c>
      <c r="B2073" s="43" t="s">
        <v>33</v>
      </c>
      <c r="C2073" s="42" t="s">
        <v>218</v>
      </c>
      <c r="D2073" s="42" t="s">
        <v>221</v>
      </c>
      <c r="E2073" s="42">
        <v>2040</v>
      </c>
      <c r="F2073" s="44">
        <v>2245319.5225300002</v>
      </c>
    </row>
    <row r="2074" spans="1:6" ht="20.149999999999999" customHeight="1" x14ac:dyDescent="0.45">
      <c r="A2074" s="42" t="s">
        <v>152</v>
      </c>
      <c r="B2074" s="43" t="s">
        <v>33</v>
      </c>
      <c r="C2074" s="42" t="s">
        <v>218</v>
      </c>
      <c r="D2074" s="42" t="s">
        <v>221</v>
      </c>
      <c r="E2074" s="42">
        <v>2041</v>
      </c>
      <c r="F2074" s="44">
        <v>2091849.4477299997</v>
      </c>
    </row>
    <row r="2075" spans="1:6" ht="20.149999999999999" customHeight="1" x14ac:dyDescent="0.45">
      <c r="A2075" s="42" t="s">
        <v>152</v>
      </c>
      <c r="B2075" s="43" t="s">
        <v>33</v>
      </c>
      <c r="C2075" s="42" t="s">
        <v>218</v>
      </c>
      <c r="D2075" s="42" t="s">
        <v>221</v>
      </c>
      <c r="E2075" s="42">
        <v>2042</v>
      </c>
      <c r="F2075" s="44">
        <v>1942700.3222700001</v>
      </c>
    </row>
    <row r="2076" spans="1:6" ht="20.149999999999999" customHeight="1" x14ac:dyDescent="0.45">
      <c r="A2076" s="42" t="s">
        <v>152</v>
      </c>
      <c r="B2076" s="43" t="s">
        <v>33</v>
      </c>
      <c r="C2076" s="42" t="s">
        <v>218</v>
      </c>
      <c r="D2076" s="42" t="s">
        <v>221</v>
      </c>
      <c r="E2076" s="42">
        <v>2043</v>
      </c>
      <c r="F2076" s="44">
        <v>1840559.83638</v>
      </c>
    </row>
    <row r="2077" spans="1:6" ht="20.149999999999999" customHeight="1" x14ac:dyDescent="0.45">
      <c r="A2077" s="42" t="s">
        <v>152</v>
      </c>
      <c r="B2077" s="43" t="s">
        <v>33</v>
      </c>
      <c r="C2077" s="42" t="s">
        <v>218</v>
      </c>
      <c r="D2077" s="42" t="s">
        <v>221</v>
      </c>
      <c r="E2077" s="42">
        <v>2044</v>
      </c>
      <c r="F2077" s="44">
        <v>1705231.0697699999</v>
      </c>
    </row>
    <row r="2078" spans="1:6" ht="20.149999999999999" customHeight="1" x14ac:dyDescent="0.45">
      <c r="A2078" s="42" t="s">
        <v>152</v>
      </c>
      <c r="B2078" s="43" t="s">
        <v>33</v>
      </c>
      <c r="C2078" s="42" t="s">
        <v>218</v>
      </c>
      <c r="D2078" s="42" t="s">
        <v>221</v>
      </c>
      <c r="E2078" s="42">
        <v>2045</v>
      </c>
      <c r="F2078" s="44">
        <v>1561412.92714</v>
      </c>
    </row>
    <row r="2079" spans="1:6" ht="20.149999999999999" customHeight="1" x14ac:dyDescent="0.45">
      <c r="A2079" s="42" t="s">
        <v>152</v>
      </c>
      <c r="B2079" s="43" t="s">
        <v>33</v>
      </c>
      <c r="C2079" s="42" t="s">
        <v>218</v>
      </c>
      <c r="D2079" s="42" t="s">
        <v>221</v>
      </c>
      <c r="E2079" s="42">
        <v>2046</v>
      </c>
      <c r="F2079" s="44">
        <v>1443077.5961999998</v>
      </c>
    </row>
    <row r="2080" spans="1:6" ht="20.149999999999999" customHeight="1" x14ac:dyDescent="0.45">
      <c r="A2080" s="42" t="s">
        <v>152</v>
      </c>
      <c r="B2080" s="43" t="s">
        <v>33</v>
      </c>
      <c r="C2080" s="42" t="s">
        <v>218</v>
      </c>
      <c r="D2080" s="42" t="s">
        <v>221</v>
      </c>
      <c r="E2080" s="42">
        <v>2047</v>
      </c>
      <c r="F2080" s="44">
        <v>1366217.65778</v>
      </c>
    </row>
    <row r="2081" spans="1:6" ht="20.149999999999999" customHeight="1" x14ac:dyDescent="0.45">
      <c r="A2081" s="42" t="s">
        <v>152</v>
      </c>
      <c r="B2081" s="43" t="s">
        <v>33</v>
      </c>
      <c r="C2081" s="42" t="s">
        <v>218</v>
      </c>
      <c r="D2081" s="42" t="s">
        <v>221</v>
      </c>
      <c r="E2081" s="42">
        <v>2048</v>
      </c>
      <c r="F2081" s="44">
        <v>652885.03049000003</v>
      </c>
    </row>
    <row r="2082" spans="1:6" ht="20.149999999999999" customHeight="1" x14ac:dyDescent="0.45">
      <c r="A2082" s="42" t="s">
        <v>153</v>
      </c>
      <c r="B2082" s="43" t="s">
        <v>127</v>
      </c>
      <c r="C2082" s="42" t="s">
        <v>215</v>
      </c>
      <c r="D2082" s="42" t="s">
        <v>214</v>
      </c>
      <c r="E2082" s="42">
        <v>2018</v>
      </c>
      <c r="F2082" s="44">
        <v>800325.2350000001</v>
      </c>
    </row>
    <row r="2083" spans="1:6" ht="20.149999999999999" customHeight="1" x14ac:dyDescent="0.45">
      <c r="A2083" s="42" t="s">
        <v>153</v>
      </c>
      <c r="B2083" s="43" t="s">
        <v>127</v>
      </c>
      <c r="C2083" s="42" t="s">
        <v>215</v>
      </c>
      <c r="D2083" s="42" t="s">
        <v>214</v>
      </c>
      <c r="E2083" s="42">
        <v>2019</v>
      </c>
      <c r="F2083" s="44">
        <v>1782064.9697800002</v>
      </c>
    </row>
    <row r="2084" spans="1:6" ht="20.149999999999999" customHeight="1" x14ac:dyDescent="0.45">
      <c r="A2084" s="42" t="s">
        <v>153</v>
      </c>
      <c r="B2084" s="43" t="s">
        <v>127</v>
      </c>
      <c r="C2084" s="42" t="s">
        <v>215</v>
      </c>
      <c r="D2084" s="42" t="s">
        <v>214</v>
      </c>
      <c r="E2084" s="42">
        <v>2020</v>
      </c>
      <c r="F2084" s="44">
        <v>1629834.7746650001</v>
      </c>
    </row>
    <row r="2085" spans="1:6" ht="20.149999999999999" customHeight="1" x14ac:dyDescent="0.45">
      <c r="A2085" s="42" t="s">
        <v>153</v>
      </c>
      <c r="B2085" s="43" t="s">
        <v>127</v>
      </c>
      <c r="C2085" s="42" t="s">
        <v>215</v>
      </c>
      <c r="D2085" s="42" t="s">
        <v>214</v>
      </c>
      <c r="E2085" s="42">
        <v>2021</v>
      </c>
      <c r="F2085" s="44">
        <v>793697.35040200001</v>
      </c>
    </row>
    <row r="2086" spans="1:6" ht="20.149999999999999" customHeight="1" x14ac:dyDescent="0.45">
      <c r="A2086" s="42" t="s">
        <v>153</v>
      </c>
      <c r="B2086" s="43" t="s">
        <v>127</v>
      </c>
      <c r="C2086" s="42" t="s">
        <v>215</v>
      </c>
      <c r="D2086" s="42" t="s">
        <v>214</v>
      </c>
      <c r="E2086" s="42">
        <v>2022</v>
      </c>
      <c r="F2086" s="44">
        <v>636042.00008000003</v>
      </c>
    </row>
    <row r="2087" spans="1:6" x14ac:dyDescent="0.45">
      <c r="A2087" s="42" t="s">
        <v>153</v>
      </c>
      <c r="B2087" s="43" t="s">
        <v>127</v>
      </c>
      <c r="C2087" s="42" t="s">
        <v>215</v>
      </c>
      <c r="D2087" s="42" t="s">
        <v>214</v>
      </c>
      <c r="E2087" s="42">
        <v>2023</v>
      </c>
      <c r="F2087" s="44">
        <v>241091.42057000002</v>
      </c>
    </row>
    <row r="2088" spans="1:6" x14ac:dyDescent="0.45">
      <c r="A2088" s="42" t="s">
        <v>154</v>
      </c>
      <c r="B2088" s="43" t="s">
        <v>127</v>
      </c>
      <c r="C2088" s="42" t="s">
        <v>215</v>
      </c>
      <c r="D2088" s="42" t="s">
        <v>214</v>
      </c>
      <c r="E2088" s="42">
        <v>2018</v>
      </c>
      <c r="F2088" s="44">
        <v>800325.2350000001</v>
      </c>
    </row>
    <row r="2089" spans="1:6" x14ac:dyDescent="0.45">
      <c r="A2089" s="42" t="s">
        <v>154</v>
      </c>
      <c r="B2089" s="43" t="s">
        <v>127</v>
      </c>
      <c r="C2089" s="42" t="s">
        <v>215</v>
      </c>
      <c r="D2089" s="42" t="s">
        <v>214</v>
      </c>
      <c r="E2089" s="42">
        <v>2019</v>
      </c>
      <c r="F2089" s="44">
        <v>1958859.90732</v>
      </c>
    </row>
    <row r="2090" spans="1:6" x14ac:dyDescent="0.45">
      <c r="A2090" s="42" t="s">
        <v>154</v>
      </c>
      <c r="B2090" s="43" t="s">
        <v>127</v>
      </c>
      <c r="C2090" s="42" t="s">
        <v>215</v>
      </c>
      <c r="D2090" s="42" t="s">
        <v>214</v>
      </c>
      <c r="E2090" s="42">
        <v>2020</v>
      </c>
      <c r="F2090" s="44">
        <v>1850721.3920649998</v>
      </c>
    </row>
    <row r="2091" spans="1:6" x14ac:dyDescent="0.45">
      <c r="A2091" s="42" t="s">
        <v>154</v>
      </c>
      <c r="B2091" s="43" t="s">
        <v>127</v>
      </c>
      <c r="C2091" s="42" t="s">
        <v>215</v>
      </c>
      <c r="D2091" s="42" t="s">
        <v>214</v>
      </c>
      <c r="E2091" s="42">
        <v>2021</v>
      </c>
      <c r="F2091" s="44">
        <v>776179.03590199992</v>
      </c>
    </row>
    <row r="2092" spans="1:6" x14ac:dyDescent="0.45">
      <c r="A2092" s="42" t="s">
        <v>154</v>
      </c>
      <c r="B2092" s="43" t="s">
        <v>127</v>
      </c>
      <c r="C2092" s="42" t="s">
        <v>215</v>
      </c>
      <c r="D2092" s="42" t="s">
        <v>214</v>
      </c>
      <c r="E2092" s="42">
        <v>2022</v>
      </c>
      <c r="F2092" s="44">
        <v>620857.84297999996</v>
      </c>
    </row>
    <row r="2093" spans="1:6" x14ac:dyDescent="0.45">
      <c r="A2093" s="42" t="s">
        <v>154</v>
      </c>
      <c r="B2093" s="43" t="s">
        <v>127</v>
      </c>
      <c r="C2093" s="42" t="s">
        <v>215</v>
      </c>
      <c r="D2093" s="42" t="s">
        <v>214</v>
      </c>
      <c r="E2093" s="42">
        <v>2023</v>
      </c>
      <c r="F2093" s="44">
        <v>228676.63795000003</v>
      </c>
    </row>
    <row r="2094" spans="1:6" x14ac:dyDescent="0.45">
      <c r="A2094" s="42" t="s">
        <v>155</v>
      </c>
      <c r="B2094" s="43" t="s">
        <v>86</v>
      </c>
      <c r="C2094" s="42" t="s">
        <v>215</v>
      </c>
      <c r="D2094" s="42" t="s">
        <v>221</v>
      </c>
      <c r="E2094" s="42">
        <v>2018</v>
      </c>
      <c r="F2094" s="44">
        <v>4701356.5033310009</v>
      </c>
    </row>
    <row r="2095" spans="1:6" x14ac:dyDescent="0.45">
      <c r="A2095" s="42" t="s">
        <v>155</v>
      </c>
      <c r="B2095" s="43" t="s">
        <v>86</v>
      </c>
      <c r="C2095" s="42" t="s">
        <v>215</v>
      </c>
      <c r="D2095" s="42" t="s">
        <v>221</v>
      </c>
      <c r="E2095" s="42">
        <v>2019</v>
      </c>
      <c r="F2095" s="44">
        <v>14104069.509904999</v>
      </c>
    </row>
    <row r="2096" spans="1:6" x14ac:dyDescent="0.45">
      <c r="A2096" s="42" t="s">
        <v>155</v>
      </c>
      <c r="B2096" s="43" t="s">
        <v>86</v>
      </c>
      <c r="C2096" s="42" t="s">
        <v>215</v>
      </c>
      <c r="D2096" s="42" t="s">
        <v>221</v>
      </c>
      <c r="E2096" s="42">
        <v>2020</v>
      </c>
      <c r="F2096" s="44">
        <v>64047456.312490001</v>
      </c>
    </row>
    <row r="2097" spans="1:6" x14ac:dyDescent="0.45">
      <c r="A2097" s="42" t="s">
        <v>155</v>
      </c>
      <c r="B2097" s="43" t="s">
        <v>86</v>
      </c>
      <c r="C2097" s="42" t="s">
        <v>215</v>
      </c>
      <c r="D2097" s="42" t="s">
        <v>221</v>
      </c>
      <c r="E2097" s="42">
        <v>2021</v>
      </c>
      <c r="F2097" s="44">
        <v>50541214.010573991</v>
      </c>
    </row>
    <row r="2098" spans="1:6" x14ac:dyDescent="0.45">
      <c r="A2098" s="42" t="s">
        <v>155</v>
      </c>
      <c r="B2098" s="43" t="s">
        <v>86</v>
      </c>
      <c r="C2098" s="42" t="s">
        <v>215</v>
      </c>
      <c r="D2098" s="42" t="s">
        <v>221</v>
      </c>
      <c r="E2098" s="42">
        <v>2022</v>
      </c>
      <c r="F2098" s="44">
        <v>34716389.995909989</v>
      </c>
    </row>
    <row r="2099" spans="1:6" x14ac:dyDescent="0.45">
      <c r="A2099" s="42" t="s">
        <v>155</v>
      </c>
      <c r="B2099" s="43" t="s">
        <v>86</v>
      </c>
      <c r="C2099" s="42" t="s">
        <v>215</v>
      </c>
      <c r="D2099" s="42" t="s">
        <v>221</v>
      </c>
      <c r="E2099" s="42">
        <v>2023</v>
      </c>
      <c r="F2099" s="44">
        <v>81663958.104250029</v>
      </c>
    </row>
    <row r="2100" spans="1:6" x14ac:dyDescent="0.45">
      <c r="A2100" s="42" t="s">
        <v>156</v>
      </c>
      <c r="B2100" s="43" t="s">
        <v>26</v>
      </c>
      <c r="C2100" s="42" t="s">
        <v>215</v>
      </c>
      <c r="D2100" s="42" t="s">
        <v>219</v>
      </c>
      <c r="E2100" s="42">
        <v>2018</v>
      </c>
      <c r="F2100" s="44">
        <v>891561.93187000009</v>
      </c>
    </row>
    <row r="2101" spans="1:6" x14ac:dyDescent="0.45">
      <c r="A2101" s="42" t="s">
        <v>156</v>
      </c>
      <c r="B2101" s="43" t="s">
        <v>26</v>
      </c>
      <c r="C2101" s="42" t="s">
        <v>215</v>
      </c>
      <c r="D2101" s="42" t="s">
        <v>219</v>
      </c>
      <c r="E2101" s="42">
        <v>2019</v>
      </c>
      <c r="F2101" s="44">
        <v>7203708.9991559992</v>
      </c>
    </row>
    <row r="2102" spans="1:6" x14ac:dyDescent="0.45">
      <c r="A2102" s="42" t="s">
        <v>156</v>
      </c>
      <c r="B2102" s="43" t="s">
        <v>26</v>
      </c>
      <c r="C2102" s="42" t="s">
        <v>215</v>
      </c>
      <c r="D2102" s="42" t="s">
        <v>219</v>
      </c>
      <c r="E2102" s="42">
        <v>2020</v>
      </c>
      <c r="F2102" s="44">
        <v>2588323.6987000001</v>
      </c>
    </row>
    <row r="2103" spans="1:6" x14ac:dyDescent="0.45">
      <c r="A2103" s="42" t="s">
        <v>156</v>
      </c>
      <c r="B2103" s="43" t="s">
        <v>26</v>
      </c>
      <c r="C2103" s="42" t="s">
        <v>215</v>
      </c>
      <c r="D2103" s="42" t="s">
        <v>219</v>
      </c>
      <c r="E2103" s="42">
        <v>2021</v>
      </c>
      <c r="F2103" s="44">
        <v>2947444.7058999999</v>
      </c>
    </row>
    <row r="2104" spans="1:6" x14ac:dyDescent="0.45">
      <c r="A2104" s="42" t="s">
        <v>156</v>
      </c>
      <c r="B2104" s="43" t="s">
        <v>26</v>
      </c>
      <c r="C2104" s="42" t="s">
        <v>215</v>
      </c>
      <c r="D2104" s="42" t="s">
        <v>219</v>
      </c>
      <c r="E2104" s="42">
        <v>2022</v>
      </c>
      <c r="F2104" s="44">
        <v>2839252.0771000003</v>
      </c>
    </row>
    <row r="2105" spans="1:6" x14ac:dyDescent="0.45">
      <c r="A2105" s="42" t="s">
        <v>156</v>
      </c>
      <c r="B2105" s="43" t="s">
        <v>26</v>
      </c>
      <c r="C2105" s="42" t="s">
        <v>215</v>
      </c>
      <c r="D2105" s="42" t="s">
        <v>219</v>
      </c>
      <c r="E2105" s="42">
        <v>2023</v>
      </c>
      <c r="F2105" s="44">
        <v>1427284.6547999999</v>
      </c>
    </row>
    <row r="2106" spans="1:6" x14ac:dyDescent="0.45">
      <c r="A2106" s="42" t="s">
        <v>157</v>
      </c>
      <c r="B2106" s="43" t="s">
        <v>189</v>
      </c>
      <c r="C2106" s="42" t="s">
        <v>215</v>
      </c>
      <c r="D2106" s="42" t="s">
        <v>220</v>
      </c>
      <c r="E2106" s="42">
        <v>2018</v>
      </c>
      <c r="F2106" s="44">
        <v>3440616</v>
      </c>
    </row>
    <row r="2107" spans="1:6" x14ac:dyDescent="0.45">
      <c r="A2107" s="42" t="s">
        <v>157</v>
      </c>
      <c r="B2107" s="43" t="s">
        <v>189</v>
      </c>
      <c r="C2107" s="42" t="s">
        <v>215</v>
      </c>
      <c r="D2107" s="42" t="s">
        <v>220</v>
      </c>
      <c r="E2107" s="42">
        <v>2019</v>
      </c>
      <c r="F2107" s="44">
        <v>10940467.936000001</v>
      </c>
    </row>
    <row r="2108" spans="1:6" x14ac:dyDescent="0.45">
      <c r="A2108" s="42" t="s">
        <v>157</v>
      </c>
      <c r="B2108" s="43" t="s">
        <v>189</v>
      </c>
      <c r="C2108" s="42" t="s">
        <v>215</v>
      </c>
      <c r="D2108" s="42" t="s">
        <v>220</v>
      </c>
      <c r="E2108" s="42">
        <v>2020</v>
      </c>
      <c r="F2108" s="44">
        <v>2908580</v>
      </c>
    </row>
    <row r="2109" spans="1:6" x14ac:dyDescent="0.45">
      <c r="A2109" s="42" t="s">
        <v>157</v>
      </c>
      <c r="B2109" s="43" t="s">
        <v>189</v>
      </c>
      <c r="C2109" s="42" t="s">
        <v>215</v>
      </c>
      <c r="D2109" s="42" t="s">
        <v>220</v>
      </c>
      <c r="E2109" s="42">
        <v>2021</v>
      </c>
      <c r="F2109" s="44">
        <v>2559146.5</v>
      </c>
    </row>
    <row r="2110" spans="1:6" x14ac:dyDescent="0.45">
      <c r="A2110" s="42" t="s">
        <v>157</v>
      </c>
      <c r="B2110" s="43" t="s">
        <v>189</v>
      </c>
      <c r="C2110" s="42" t="s">
        <v>215</v>
      </c>
      <c r="D2110" s="42" t="s">
        <v>220</v>
      </c>
      <c r="E2110" s="42">
        <v>2022</v>
      </c>
      <c r="F2110" s="44">
        <v>75239690.25</v>
      </c>
    </row>
    <row r="2111" spans="1:6" x14ac:dyDescent="0.45">
      <c r="A2111" s="42" t="s">
        <v>157</v>
      </c>
      <c r="B2111" s="43" t="s">
        <v>189</v>
      </c>
      <c r="C2111" s="42" t="s">
        <v>215</v>
      </c>
      <c r="D2111" s="42" t="s">
        <v>220</v>
      </c>
      <c r="E2111" s="42">
        <v>2023</v>
      </c>
      <c r="F2111" s="44">
        <v>1956772</v>
      </c>
    </row>
    <row r="2112" spans="1:6" x14ac:dyDescent="0.45">
      <c r="A2112" s="42" t="s">
        <v>158</v>
      </c>
      <c r="B2112" s="43" t="s">
        <v>191</v>
      </c>
      <c r="C2112" s="42" t="s">
        <v>215</v>
      </c>
      <c r="D2112" s="42" t="s">
        <v>220</v>
      </c>
      <c r="E2112" s="42">
        <v>2018</v>
      </c>
      <c r="F2112" s="44">
        <v>2483262</v>
      </c>
    </row>
    <row r="2113" spans="1:6" x14ac:dyDescent="0.45">
      <c r="A2113" s="42" t="s">
        <v>158</v>
      </c>
      <c r="B2113" s="43" t="s">
        <v>191</v>
      </c>
      <c r="C2113" s="42" t="s">
        <v>215</v>
      </c>
      <c r="D2113" s="42" t="s">
        <v>220</v>
      </c>
      <c r="E2113" s="42">
        <v>2019</v>
      </c>
      <c r="F2113" s="44">
        <v>2840900</v>
      </c>
    </row>
    <row r="2114" spans="1:6" x14ac:dyDescent="0.45">
      <c r="A2114" s="42" t="s">
        <v>158</v>
      </c>
      <c r="B2114" s="43" t="s">
        <v>191</v>
      </c>
      <c r="C2114" s="42" t="s">
        <v>215</v>
      </c>
      <c r="D2114" s="42" t="s">
        <v>220</v>
      </c>
      <c r="E2114" s="42">
        <v>2020</v>
      </c>
      <c r="F2114" s="44">
        <v>9597000</v>
      </c>
    </row>
    <row r="2115" spans="1:6" x14ac:dyDescent="0.45">
      <c r="A2115" s="42" t="s">
        <v>158</v>
      </c>
      <c r="B2115" s="43" t="s">
        <v>191</v>
      </c>
      <c r="C2115" s="42" t="s">
        <v>215</v>
      </c>
      <c r="D2115" s="42" t="s">
        <v>220</v>
      </c>
      <c r="E2115" s="42">
        <v>2021</v>
      </c>
      <c r="F2115" s="44">
        <v>2770000</v>
      </c>
    </row>
    <row r="2116" spans="1:6" x14ac:dyDescent="0.45">
      <c r="A2116" s="42" t="s">
        <v>158</v>
      </c>
      <c r="B2116" s="43" t="s">
        <v>191</v>
      </c>
      <c r="C2116" s="42" t="s">
        <v>215</v>
      </c>
      <c r="D2116" s="42" t="s">
        <v>220</v>
      </c>
      <c r="E2116" s="42">
        <v>2022</v>
      </c>
      <c r="F2116" s="44">
        <v>2907349</v>
      </c>
    </row>
    <row r="2117" spans="1:6" x14ac:dyDescent="0.45">
      <c r="A2117" s="42" t="s">
        <v>158</v>
      </c>
      <c r="B2117" s="43" t="s">
        <v>191</v>
      </c>
      <c r="C2117" s="42" t="s">
        <v>215</v>
      </c>
      <c r="D2117" s="42" t="s">
        <v>220</v>
      </c>
      <c r="E2117" s="42">
        <v>2023</v>
      </c>
      <c r="F2117" s="44">
        <v>1008129</v>
      </c>
    </row>
    <row r="2118" spans="1:6" x14ac:dyDescent="0.45">
      <c r="A2118" s="42" t="s">
        <v>159</v>
      </c>
      <c r="B2118" s="43" t="s">
        <v>98</v>
      </c>
      <c r="C2118" s="42" t="s">
        <v>215</v>
      </c>
      <c r="D2118" s="42" t="s">
        <v>221</v>
      </c>
      <c r="E2118" s="42">
        <v>2018</v>
      </c>
      <c r="F2118" s="44">
        <v>4975000</v>
      </c>
    </row>
    <row r="2119" spans="1:6" x14ac:dyDescent="0.45">
      <c r="A2119" s="42" t="s">
        <v>159</v>
      </c>
      <c r="B2119" s="43" t="s">
        <v>98</v>
      </c>
      <c r="C2119" s="42" t="s">
        <v>215</v>
      </c>
      <c r="D2119" s="42" t="s">
        <v>221</v>
      </c>
      <c r="E2119" s="42">
        <v>2019</v>
      </c>
      <c r="F2119" s="44">
        <v>5825000</v>
      </c>
    </row>
    <row r="2120" spans="1:6" x14ac:dyDescent="0.45">
      <c r="A2120" s="42" t="s">
        <v>159</v>
      </c>
      <c r="B2120" s="43" t="s">
        <v>98</v>
      </c>
      <c r="C2120" s="42" t="s">
        <v>215</v>
      </c>
      <c r="D2120" s="42" t="s">
        <v>221</v>
      </c>
      <c r="E2120" s="42">
        <v>2020</v>
      </c>
      <c r="F2120" s="44">
        <v>4125000</v>
      </c>
    </row>
    <row r="2121" spans="1:6" x14ac:dyDescent="0.45">
      <c r="A2121" s="42" t="s">
        <v>159</v>
      </c>
      <c r="B2121" s="43" t="s">
        <v>98</v>
      </c>
      <c r="C2121" s="42" t="s">
        <v>215</v>
      </c>
      <c r="D2121" s="42" t="s">
        <v>221</v>
      </c>
      <c r="E2121" s="42">
        <v>2021</v>
      </c>
      <c r="F2121" s="44">
        <v>3075000</v>
      </c>
    </row>
    <row r="2122" spans="1:6" x14ac:dyDescent="0.45">
      <c r="A2122" s="42" t="s">
        <v>160</v>
      </c>
      <c r="B2122" s="43" t="s">
        <v>192</v>
      </c>
      <c r="C2122" s="42" t="s">
        <v>215</v>
      </c>
      <c r="D2122" s="42" t="s">
        <v>221</v>
      </c>
      <c r="E2122" s="42">
        <v>2018</v>
      </c>
      <c r="F2122" s="44">
        <v>1301828.6852483002</v>
      </c>
    </row>
    <row r="2123" spans="1:6" x14ac:dyDescent="0.45">
      <c r="A2123" s="42" t="s">
        <v>160</v>
      </c>
      <c r="B2123" s="43" t="s">
        <v>192</v>
      </c>
      <c r="C2123" s="42" t="s">
        <v>215</v>
      </c>
      <c r="D2123" s="42" t="s">
        <v>221</v>
      </c>
      <c r="E2123" s="42">
        <v>2019</v>
      </c>
      <c r="F2123" s="44">
        <v>2746828.8237770004</v>
      </c>
    </row>
    <row r="2124" spans="1:6" x14ac:dyDescent="0.45">
      <c r="A2124" s="42" t="s">
        <v>160</v>
      </c>
      <c r="B2124" s="43" t="s">
        <v>192</v>
      </c>
      <c r="C2124" s="42" t="s">
        <v>215</v>
      </c>
      <c r="D2124" s="42" t="s">
        <v>221</v>
      </c>
      <c r="E2124" s="42">
        <v>2020</v>
      </c>
      <c r="F2124" s="44">
        <v>1770626.2324279002</v>
      </c>
    </row>
    <row r="2125" spans="1:6" x14ac:dyDescent="0.45">
      <c r="A2125" s="42" t="s">
        <v>160</v>
      </c>
      <c r="B2125" s="43" t="s">
        <v>192</v>
      </c>
      <c r="C2125" s="42" t="s">
        <v>215</v>
      </c>
      <c r="D2125" s="42" t="s">
        <v>221</v>
      </c>
      <c r="E2125" s="42">
        <v>2021</v>
      </c>
      <c r="F2125" s="44">
        <v>2083102.3604325007</v>
      </c>
    </row>
    <row r="2126" spans="1:6" x14ac:dyDescent="0.45">
      <c r="A2126" s="42" t="s">
        <v>160</v>
      </c>
      <c r="B2126" s="43" t="s">
        <v>192</v>
      </c>
      <c r="C2126" s="42" t="s">
        <v>215</v>
      </c>
      <c r="D2126" s="42" t="s">
        <v>221</v>
      </c>
      <c r="E2126" s="42">
        <v>2022</v>
      </c>
      <c r="F2126" s="44">
        <v>550469.92000000004</v>
      </c>
    </row>
    <row r="2127" spans="1:6" x14ac:dyDescent="0.45">
      <c r="A2127" s="42" t="s">
        <v>160</v>
      </c>
      <c r="B2127" s="43" t="s">
        <v>192</v>
      </c>
      <c r="C2127" s="42" t="s">
        <v>215</v>
      </c>
      <c r="D2127" s="42" t="s">
        <v>221</v>
      </c>
      <c r="E2127" s="42">
        <v>2023</v>
      </c>
      <c r="F2127" s="44">
        <v>589471.8899999999</v>
      </c>
    </row>
    <row r="2128" spans="1:6" x14ac:dyDescent="0.45">
      <c r="A2128" s="42" t="s">
        <v>161</v>
      </c>
      <c r="B2128" s="43" t="s">
        <v>192</v>
      </c>
      <c r="C2128" s="42" t="s">
        <v>215</v>
      </c>
      <c r="D2128" s="42" t="s">
        <v>221</v>
      </c>
      <c r="E2128" s="42">
        <v>2018</v>
      </c>
      <c r="F2128" s="44">
        <v>1397242.3542948996</v>
      </c>
    </row>
    <row r="2129" spans="1:6" x14ac:dyDescent="0.45">
      <c r="A2129" s="42" t="s">
        <v>161</v>
      </c>
      <c r="B2129" s="43" t="s">
        <v>192</v>
      </c>
      <c r="C2129" s="42" t="s">
        <v>215</v>
      </c>
      <c r="D2129" s="42" t="s">
        <v>221</v>
      </c>
      <c r="E2129" s="42">
        <v>2019</v>
      </c>
      <c r="F2129" s="44">
        <v>2708241.2970329998</v>
      </c>
    </row>
    <row r="2130" spans="1:6" x14ac:dyDescent="0.45">
      <c r="A2130" s="42" t="s">
        <v>161</v>
      </c>
      <c r="B2130" s="43" t="s">
        <v>192</v>
      </c>
      <c r="C2130" s="42" t="s">
        <v>215</v>
      </c>
      <c r="D2130" s="42" t="s">
        <v>221</v>
      </c>
      <c r="E2130" s="42">
        <v>2020</v>
      </c>
      <c r="F2130" s="44">
        <v>1774845.6566949002</v>
      </c>
    </row>
    <row r="2131" spans="1:6" x14ac:dyDescent="0.45">
      <c r="A2131" s="42" t="s">
        <v>161</v>
      </c>
      <c r="B2131" s="43" t="s">
        <v>192</v>
      </c>
      <c r="C2131" s="42" t="s">
        <v>215</v>
      </c>
      <c r="D2131" s="42" t="s">
        <v>221</v>
      </c>
      <c r="E2131" s="42">
        <v>2021</v>
      </c>
      <c r="F2131" s="44">
        <v>2083102.3604325007</v>
      </c>
    </row>
    <row r="2132" spans="1:6" x14ac:dyDescent="0.45">
      <c r="A2132" s="42" t="s">
        <v>161</v>
      </c>
      <c r="B2132" s="43" t="s">
        <v>192</v>
      </c>
      <c r="C2132" s="42" t="s">
        <v>215</v>
      </c>
      <c r="D2132" s="42" t="s">
        <v>221</v>
      </c>
      <c r="E2132" s="42">
        <v>2022</v>
      </c>
      <c r="F2132" s="44">
        <v>554289.92999999993</v>
      </c>
    </row>
    <row r="2133" spans="1:6" x14ac:dyDescent="0.45">
      <c r="A2133" s="42" t="s">
        <v>161</v>
      </c>
      <c r="B2133" s="43" t="s">
        <v>192</v>
      </c>
      <c r="C2133" s="42" t="s">
        <v>215</v>
      </c>
      <c r="D2133" s="42" t="s">
        <v>221</v>
      </c>
      <c r="E2133" s="42">
        <v>2023</v>
      </c>
      <c r="F2133" s="44">
        <v>595182.35000000009</v>
      </c>
    </row>
    <row r="2134" spans="1:6" x14ac:dyDescent="0.45">
      <c r="A2134" s="42" t="s">
        <v>162</v>
      </c>
      <c r="B2134" s="43" t="s">
        <v>26</v>
      </c>
      <c r="C2134" s="42" t="s">
        <v>215</v>
      </c>
      <c r="D2134" s="42" t="s">
        <v>221</v>
      </c>
      <c r="E2134" s="42">
        <v>2018</v>
      </c>
      <c r="F2134" s="44">
        <v>1362202.1743170002</v>
      </c>
    </row>
    <row r="2135" spans="1:6" x14ac:dyDescent="0.45">
      <c r="A2135" s="42" t="s">
        <v>162</v>
      </c>
      <c r="B2135" s="43" t="s">
        <v>26</v>
      </c>
      <c r="C2135" s="42" t="s">
        <v>215</v>
      </c>
      <c r="D2135" s="42" t="s">
        <v>221</v>
      </c>
      <c r="E2135" s="42">
        <v>2019</v>
      </c>
      <c r="F2135" s="44">
        <v>3784509.0471240003</v>
      </c>
    </row>
    <row r="2136" spans="1:6" x14ac:dyDescent="0.45">
      <c r="A2136" s="42" t="s">
        <v>162</v>
      </c>
      <c r="B2136" s="43" t="s">
        <v>26</v>
      </c>
      <c r="C2136" s="42" t="s">
        <v>215</v>
      </c>
      <c r="D2136" s="42" t="s">
        <v>221</v>
      </c>
      <c r="E2136" s="42">
        <v>2020</v>
      </c>
      <c r="F2136" s="44">
        <v>4206495.8854699992</v>
      </c>
    </row>
    <row r="2137" spans="1:6" x14ac:dyDescent="0.45">
      <c r="A2137" s="42" t="s">
        <v>162</v>
      </c>
      <c r="B2137" s="43" t="s">
        <v>26</v>
      </c>
      <c r="C2137" s="42" t="s">
        <v>215</v>
      </c>
      <c r="D2137" s="42" t="s">
        <v>221</v>
      </c>
      <c r="E2137" s="42">
        <v>2021</v>
      </c>
      <c r="F2137" s="44">
        <v>2442781.7604999999</v>
      </c>
    </row>
    <row r="2138" spans="1:6" x14ac:dyDescent="0.45">
      <c r="A2138" s="42" t="s">
        <v>162</v>
      </c>
      <c r="B2138" s="43" t="s">
        <v>26</v>
      </c>
      <c r="C2138" s="42" t="s">
        <v>215</v>
      </c>
      <c r="D2138" s="42" t="s">
        <v>221</v>
      </c>
      <c r="E2138" s="42">
        <v>2022</v>
      </c>
      <c r="F2138" s="44">
        <v>3240427.0717000002</v>
      </c>
    </row>
    <row r="2139" spans="1:6" x14ac:dyDescent="0.45">
      <c r="A2139" s="42" t="s">
        <v>162</v>
      </c>
      <c r="B2139" s="43" t="s">
        <v>26</v>
      </c>
      <c r="C2139" s="42" t="s">
        <v>215</v>
      </c>
      <c r="D2139" s="42" t="s">
        <v>221</v>
      </c>
      <c r="E2139" s="42">
        <v>2023</v>
      </c>
      <c r="F2139" s="44">
        <v>1545598.0450800001</v>
      </c>
    </row>
  </sheetData>
  <mergeCells count="4">
    <mergeCell ref="A1:F1"/>
    <mergeCell ref="A2:F2"/>
    <mergeCell ref="A9:E9"/>
    <mergeCell ref="A7:F7"/>
  </mergeCells>
  <phoneticPr fontId="31" type="noConversion"/>
  <pageMargins left="0.7" right="0.7" top="0.75" bottom="0.75" header="0.3" footer="0.3"/>
  <pageSetup orientation="portrait" r:id="rId1"/>
  <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37EEC7-3EEB-440B-BA3A-43A1FC87B766}">
  <dimension ref="A2:AJ44"/>
  <sheetViews>
    <sheetView zoomScale="70" zoomScaleNormal="70" workbookViewId="0">
      <selection activeCell="B17" sqref="B17:M17"/>
    </sheetView>
  </sheetViews>
  <sheetFormatPr baseColWidth="10" defaultColWidth="11.453125" defaultRowHeight="16.5" x14ac:dyDescent="0.45"/>
  <cols>
    <col min="1" max="1" width="23.453125" style="2" bestFit="1" customWidth="1"/>
    <col min="2" max="6" width="17.453125" style="2" bestFit="1" customWidth="1"/>
    <col min="7" max="7" width="17.81640625" style="2" bestFit="1" customWidth="1"/>
    <col min="8" max="8" width="17.453125" style="2" bestFit="1" customWidth="1"/>
    <col min="9" max="12" width="17.81640625" style="2" bestFit="1" customWidth="1"/>
    <col min="13" max="13" width="19.26953125" style="2" bestFit="1" customWidth="1"/>
    <col min="14" max="35" width="13" style="2" bestFit="1" customWidth="1"/>
    <col min="36" max="36" width="13.453125" style="2" bestFit="1" customWidth="1"/>
    <col min="37" max="16384" width="11.453125" style="2"/>
  </cols>
  <sheetData>
    <row r="2" spans="1:13" ht="24" x14ac:dyDescent="0.65">
      <c r="A2" s="35" t="s">
        <v>169</v>
      </c>
    </row>
    <row r="3" spans="1:13" ht="24" x14ac:dyDescent="0.65">
      <c r="A3" s="35"/>
    </row>
    <row r="4" spans="1:13" ht="24" x14ac:dyDescent="0.65">
      <c r="A4" s="35"/>
      <c r="B4" s="2">
        <v>2015</v>
      </c>
      <c r="C4" s="2">
        <v>2016</v>
      </c>
      <c r="D4" s="2">
        <v>2017</v>
      </c>
      <c r="E4" s="2">
        <v>2018</v>
      </c>
      <c r="F4" s="2">
        <v>2019</v>
      </c>
      <c r="G4" s="2">
        <v>2020</v>
      </c>
      <c r="H4" s="2">
        <v>2021</v>
      </c>
      <c r="I4" s="2">
        <v>2022</v>
      </c>
      <c r="J4" s="2">
        <v>2023</v>
      </c>
      <c r="K4" s="2">
        <v>2024</v>
      </c>
      <c r="L4" s="2">
        <v>2025</v>
      </c>
      <c r="M4" s="2" t="s">
        <v>17</v>
      </c>
    </row>
    <row r="5" spans="1:13" x14ac:dyDescent="0.45">
      <c r="A5" s="39" t="s">
        <v>170</v>
      </c>
      <c r="B5" s="2" t="s">
        <v>171</v>
      </c>
      <c r="C5" s="2" t="s">
        <v>172</v>
      </c>
      <c r="D5" s="2" t="s">
        <v>173</v>
      </c>
      <c r="E5" s="2" t="s">
        <v>174</v>
      </c>
      <c r="F5" s="2" t="s">
        <v>175</v>
      </c>
      <c r="G5" s="2" t="s">
        <v>176</v>
      </c>
      <c r="H5" s="2" t="s">
        <v>177</v>
      </c>
      <c r="I5" s="2" t="s">
        <v>178</v>
      </c>
      <c r="J5" s="2" t="s">
        <v>179</v>
      </c>
      <c r="K5" s="2" t="s">
        <v>180</v>
      </c>
      <c r="L5" s="2" t="s">
        <v>181</v>
      </c>
      <c r="M5" s="2" t="s">
        <v>182</v>
      </c>
    </row>
    <row r="6" spans="1:13" x14ac:dyDescent="0.45">
      <c r="A6" s="36" t="s">
        <v>19</v>
      </c>
      <c r="B6" s="37"/>
      <c r="C6" s="37"/>
      <c r="D6" s="37">
        <v>50.876817070573097</v>
      </c>
      <c r="E6" s="37">
        <v>289.39416649534974</v>
      </c>
      <c r="F6" s="37">
        <v>241.2067640987247</v>
      </c>
      <c r="G6" s="37">
        <v>284.3213607188614</v>
      </c>
      <c r="H6" s="37">
        <v>127.79678247951703</v>
      </c>
      <c r="I6" s="37">
        <v>103.900752130567</v>
      </c>
      <c r="J6" s="37">
        <v>243.18323640519014</v>
      </c>
      <c r="K6" s="37">
        <v>1001.4122258297766</v>
      </c>
      <c r="L6" s="37">
        <v>1178.4005496324298</v>
      </c>
      <c r="M6" s="37">
        <v>9707.2365812295211</v>
      </c>
    </row>
    <row r="7" spans="1:13" x14ac:dyDescent="0.45">
      <c r="A7" s="36" t="s">
        <v>24</v>
      </c>
      <c r="B7" s="37"/>
      <c r="C7" s="37"/>
      <c r="D7" s="37">
        <v>65.422133679481135</v>
      </c>
      <c r="E7" s="37">
        <v>902.9209351922965</v>
      </c>
      <c r="F7" s="37">
        <v>1195.818085113611</v>
      </c>
      <c r="G7" s="37">
        <v>1655.6409414542525</v>
      </c>
      <c r="H7" s="37">
        <v>1192.2426392168695</v>
      </c>
      <c r="I7" s="37">
        <v>1133.9289520283671</v>
      </c>
      <c r="J7" s="37">
        <v>912.12623182392224</v>
      </c>
      <c r="K7" s="37">
        <v>1065.2938055807826</v>
      </c>
      <c r="L7" s="37">
        <v>809.2212949897264</v>
      </c>
      <c r="M7" s="37">
        <v>7108.1784441069103</v>
      </c>
    </row>
    <row r="8" spans="1:13" x14ac:dyDescent="0.45">
      <c r="A8" s="36" t="s">
        <v>31</v>
      </c>
      <c r="B8" s="37">
        <v>4.57294395</v>
      </c>
      <c r="C8" s="37">
        <v>16.790031851000002</v>
      </c>
      <c r="D8" s="37">
        <v>76.428598691899978</v>
      </c>
      <c r="E8" s="37">
        <v>155.04175263631285</v>
      </c>
      <c r="F8" s="37">
        <v>236.68043873133317</v>
      </c>
      <c r="G8" s="37">
        <v>6.7359557359562006</v>
      </c>
      <c r="H8" s="37">
        <v>2.229012</v>
      </c>
      <c r="I8" s="37"/>
      <c r="J8" s="37">
        <v>22.5731866</v>
      </c>
      <c r="K8" s="37">
        <v>616.56192367054996</v>
      </c>
      <c r="L8" s="37">
        <v>518.16833133334001</v>
      </c>
      <c r="M8" s="37">
        <v>3346.2361517101217</v>
      </c>
    </row>
    <row r="9" spans="1:13" x14ac:dyDescent="0.45">
      <c r="A9" s="36" t="s">
        <v>35</v>
      </c>
      <c r="B9" s="37">
        <v>0.23614142352699999</v>
      </c>
      <c r="C9" s="37">
        <v>108.90894007459093</v>
      </c>
      <c r="D9" s="37">
        <v>533.4862071100157</v>
      </c>
      <c r="E9" s="37">
        <v>470.12818520527395</v>
      </c>
      <c r="F9" s="37">
        <v>1049.6798199498098</v>
      </c>
      <c r="G9" s="37">
        <v>1382.2865436081952</v>
      </c>
      <c r="H9" s="37">
        <v>1284.7126558389668</v>
      </c>
      <c r="I9" s="37">
        <v>1403.5042171204088</v>
      </c>
      <c r="J9" s="37">
        <v>1846.6628986135643</v>
      </c>
      <c r="K9" s="37">
        <v>1733.6095138836185</v>
      </c>
      <c r="L9" s="37">
        <v>1893.4646867001647</v>
      </c>
      <c r="M9" s="37">
        <v>9485.5839588501203</v>
      </c>
    </row>
    <row r="10" spans="1:13" x14ac:dyDescent="0.45">
      <c r="A10" s="36" t="s">
        <v>40</v>
      </c>
      <c r="B10" s="37"/>
      <c r="C10" s="37"/>
      <c r="D10" s="37">
        <v>231.78928871236954</v>
      </c>
      <c r="E10" s="37">
        <v>278.30187545934194</v>
      </c>
      <c r="F10" s="37">
        <v>207.12572431206547</v>
      </c>
      <c r="G10" s="37">
        <v>161.21326442594867</v>
      </c>
      <c r="H10" s="37">
        <v>97.79600746783531</v>
      </c>
      <c r="I10" s="37">
        <v>77.226015086046758</v>
      </c>
      <c r="J10" s="37">
        <v>80.143230638509834</v>
      </c>
      <c r="K10" s="37">
        <v>111.79333759124572</v>
      </c>
      <c r="L10" s="37">
        <v>61.67032369503076</v>
      </c>
      <c r="M10" s="37">
        <v>472.97251470160307</v>
      </c>
    </row>
    <row r="11" spans="1:13" x14ac:dyDescent="0.45">
      <c r="A11" s="36" t="s">
        <v>73</v>
      </c>
      <c r="B11" s="37"/>
      <c r="C11" s="37"/>
      <c r="D11" s="37">
        <v>93.442969766760001</v>
      </c>
      <c r="E11" s="37">
        <v>226.90304799962004</v>
      </c>
      <c r="F11" s="37">
        <v>540.64901724139997</v>
      </c>
      <c r="G11" s="37">
        <v>341.05745724139996</v>
      </c>
      <c r="H11" s="37">
        <v>274.59276824139994</v>
      </c>
      <c r="I11" s="37">
        <v>171.37885999998997</v>
      </c>
      <c r="J11" s="37">
        <v>59.301857000009988</v>
      </c>
      <c r="K11" s="37">
        <v>13.519500000000001</v>
      </c>
      <c r="L11" s="37">
        <v>11.547089479990001</v>
      </c>
      <c r="M11" s="37">
        <v>7.9360907600000008</v>
      </c>
    </row>
    <row r="12" spans="1:13" x14ac:dyDescent="0.45">
      <c r="A12" s="36" t="s">
        <v>84</v>
      </c>
      <c r="B12" s="37"/>
      <c r="C12" s="37"/>
      <c r="D12" s="37">
        <v>18.851343252990006</v>
      </c>
      <c r="E12" s="37">
        <v>104.89577832485399</v>
      </c>
      <c r="F12" s="37">
        <v>302.08973327172356</v>
      </c>
      <c r="G12" s="37">
        <v>252.64515191367909</v>
      </c>
      <c r="H12" s="37">
        <v>106.76170295350391</v>
      </c>
      <c r="I12" s="37">
        <v>108.67374649879662</v>
      </c>
      <c r="J12" s="37">
        <v>161.58092652696899</v>
      </c>
      <c r="K12" s="37">
        <v>349.56808609723396</v>
      </c>
      <c r="L12" s="37">
        <v>51.231615690770006</v>
      </c>
      <c r="M12" s="37">
        <v>0</v>
      </c>
    </row>
    <row r="13" spans="1:13" x14ac:dyDescent="0.45">
      <c r="A13" s="36" t="s">
        <v>99</v>
      </c>
      <c r="B13" s="37"/>
      <c r="C13" s="37"/>
      <c r="D13" s="37">
        <v>1.2897728451302</v>
      </c>
      <c r="E13" s="37">
        <v>21.901786363420758</v>
      </c>
      <c r="F13" s="37">
        <v>133.00916240260869</v>
      </c>
      <c r="G13" s="37">
        <v>70.216314423755165</v>
      </c>
      <c r="H13" s="37">
        <v>133.18356451282202</v>
      </c>
      <c r="I13" s="37">
        <v>90.89402777857633</v>
      </c>
      <c r="J13" s="37">
        <v>315.6516835368638</v>
      </c>
      <c r="K13" s="37">
        <v>90.170046607234738</v>
      </c>
      <c r="L13" s="37">
        <v>81.431761325556664</v>
      </c>
      <c r="M13" s="37">
        <v>176.53031340186755</v>
      </c>
    </row>
    <row r="14" spans="1:13" x14ac:dyDescent="0.45">
      <c r="A14" s="36" t="s">
        <v>107</v>
      </c>
      <c r="B14" s="37"/>
      <c r="C14" s="37"/>
      <c r="D14" s="37">
        <v>0.72036659024569993</v>
      </c>
      <c r="E14" s="37">
        <v>26.973730503927989</v>
      </c>
      <c r="F14" s="37">
        <v>199.16091117778149</v>
      </c>
      <c r="G14" s="37">
        <v>163.11185912968108</v>
      </c>
      <c r="H14" s="37">
        <v>98.222902083650567</v>
      </c>
      <c r="I14" s="37">
        <v>70.555297318071965</v>
      </c>
      <c r="J14" s="37">
        <v>205.45897256682221</v>
      </c>
      <c r="K14" s="37">
        <v>46.551290487381571</v>
      </c>
      <c r="L14" s="37">
        <v>29.335395981856699</v>
      </c>
      <c r="M14" s="37">
        <v>248.04306858333106</v>
      </c>
    </row>
    <row r="15" spans="1:13" x14ac:dyDescent="0.45">
      <c r="A15" s="36" t="s">
        <v>125</v>
      </c>
      <c r="B15" s="37"/>
      <c r="C15" s="37"/>
      <c r="D15" s="37"/>
      <c r="E15" s="37">
        <v>139.64074750793242</v>
      </c>
      <c r="F15" s="37">
        <v>270.26230642513866</v>
      </c>
      <c r="G15" s="37">
        <v>477.46880719465986</v>
      </c>
      <c r="H15" s="37">
        <v>870.64732626026387</v>
      </c>
      <c r="I15" s="37">
        <v>397.45419627873758</v>
      </c>
      <c r="J15" s="37">
        <v>110.40664342280999</v>
      </c>
      <c r="K15" s="37">
        <v>39.69077599657998</v>
      </c>
      <c r="L15" s="37">
        <v>80.136340901929984</v>
      </c>
      <c r="M15" s="37">
        <v>20.056107377889997</v>
      </c>
    </row>
    <row r="16" spans="1:13" x14ac:dyDescent="0.45">
      <c r="A16" s="36" t="s">
        <v>146</v>
      </c>
      <c r="B16" s="37"/>
      <c r="C16" s="37"/>
      <c r="D16" s="37"/>
      <c r="E16" s="37">
        <v>37.690523950064104</v>
      </c>
      <c r="F16" s="37">
        <v>166.18619003376696</v>
      </c>
      <c r="G16" s="37">
        <v>148.01266639428476</v>
      </c>
      <c r="H16" s="37">
        <v>238.988993945895</v>
      </c>
      <c r="I16" s="37">
        <v>323.01666007441929</v>
      </c>
      <c r="J16" s="37">
        <v>219.24330099388399</v>
      </c>
      <c r="K16" s="37">
        <v>253.03249062088597</v>
      </c>
      <c r="L16" s="37">
        <v>163.487530053087</v>
      </c>
      <c r="M16" s="37">
        <v>2877.3123441089451</v>
      </c>
    </row>
    <row r="17" spans="1:13" x14ac:dyDescent="0.45">
      <c r="A17" s="36" t="s">
        <v>183</v>
      </c>
      <c r="B17" s="37">
        <v>4.8090853735270001</v>
      </c>
      <c r="C17" s="37">
        <v>125.69897192559094</v>
      </c>
      <c r="D17" s="37">
        <v>1072.3074977194656</v>
      </c>
      <c r="E17" s="37">
        <v>2653.7925296383942</v>
      </c>
      <c r="F17" s="37">
        <v>4541.8681527579629</v>
      </c>
      <c r="G17" s="37">
        <v>4942.7103222406731</v>
      </c>
      <c r="H17" s="37">
        <v>4427.174355000725</v>
      </c>
      <c r="I17" s="37">
        <v>3880.5327243139814</v>
      </c>
      <c r="J17" s="37">
        <v>4176.3321681285452</v>
      </c>
      <c r="K17" s="37">
        <v>5321.2029963652885</v>
      </c>
      <c r="L17" s="37">
        <v>4878.0949197838818</v>
      </c>
      <c r="M17" s="37">
        <v>33450.085574830307</v>
      </c>
    </row>
    <row r="18" spans="1:13" x14ac:dyDescent="0.45">
      <c r="A18"/>
      <c r="B18"/>
      <c r="C18"/>
      <c r="D18"/>
      <c r="E18"/>
      <c r="F18"/>
      <c r="G18"/>
      <c r="H18"/>
      <c r="I18"/>
      <c r="J18"/>
      <c r="K18"/>
      <c r="L18"/>
      <c r="M18"/>
    </row>
    <row r="21" spans="1:13" ht="19.5" customHeight="1" x14ac:dyDescent="0.45"/>
    <row r="33" spans="2:36" x14ac:dyDescent="0.45">
      <c r="B33" s="38"/>
      <c r="C33" s="38"/>
      <c r="D33" s="38"/>
      <c r="E33" s="38"/>
      <c r="F33" s="38"/>
      <c r="G33" s="38"/>
      <c r="H33" s="38"/>
      <c r="I33" s="38"/>
      <c r="J33" s="38"/>
      <c r="K33" s="38"/>
      <c r="L33" s="38"/>
      <c r="M33" s="38"/>
      <c r="N33" s="38"/>
      <c r="O33" s="38"/>
      <c r="P33" s="38"/>
      <c r="Q33" s="38"/>
      <c r="R33" s="38"/>
      <c r="S33" s="38"/>
      <c r="T33" s="38"/>
      <c r="U33" s="38"/>
      <c r="V33" s="38"/>
      <c r="W33" s="38"/>
      <c r="X33" s="38"/>
      <c r="Y33" s="38"/>
      <c r="Z33" s="38"/>
      <c r="AA33" s="38"/>
      <c r="AB33" s="38"/>
      <c r="AC33" s="38"/>
      <c r="AD33" s="38"/>
      <c r="AE33" s="38"/>
      <c r="AF33" s="38"/>
      <c r="AG33" s="38"/>
      <c r="AH33" s="38"/>
      <c r="AI33" s="38"/>
      <c r="AJ33" s="38"/>
    </row>
    <row r="34" spans="2:36" x14ac:dyDescent="0.45">
      <c r="B34" s="38"/>
      <c r="C34" s="38"/>
      <c r="D34" s="38"/>
      <c r="E34" s="38"/>
      <c r="F34" s="38"/>
      <c r="G34" s="38"/>
      <c r="H34" s="38"/>
      <c r="I34" s="38"/>
      <c r="J34" s="38"/>
      <c r="K34" s="38"/>
      <c r="L34" s="38"/>
      <c r="M34" s="38"/>
      <c r="N34" s="38"/>
      <c r="O34" s="38"/>
      <c r="P34" s="38"/>
      <c r="Q34" s="38"/>
      <c r="R34" s="38"/>
      <c r="S34" s="38"/>
      <c r="T34" s="38"/>
      <c r="U34" s="38"/>
      <c r="V34" s="38"/>
      <c r="W34" s="38"/>
      <c r="X34" s="38"/>
      <c r="Y34" s="38"/>
      <c r="Z34" s="38"/>
      <c r="AA34" s="38"/>
      <c r="AB34" s="38"/>
      <c r="AC34" s="38"/>
      <c r="AD34" s="38"/>
      <c r="AE34" s="38"/>
      <c r="AF34" s="38"/>
      <c r="AG34" s="38"/>
      <c r="AH34" s="38"/>
      <c r="AI34" s="38"/>
      <c r="AJ34" s="38"/>
    </row>
    <row r="35" spans="2:36" x14ac:dyDescent="0.45">
      <c r="B35" s="38"/>
      <c r="C35" s="38"/>
      <c r="D35" s="38"/>
      <c r="E35" s="38"/>
      <c r="F35" s="38"/>
      <c r="G35" s="38"/>
      <c r="H35" s="38"/>
      <c r="I35" s="38"/>
      <c r="J35" s="38"/>
      <c r="K35" s="38"/>
      <c r="L35" s="38"/>
      <c r="M35" s="38"/>
      <c r="N35" s="38"/>
      <c r="O35" s="38"/>
      <c r="P35" s="38"/>
      <c r="Q35" s="38"/>
      <c r="R35" s="38"/>
      <c r="S35" s="38"/>
      <c r="T35" s="38"/>
      <c r="U35" s="38"/>
      <c r="V35" s="38"/>
      <c r="W35" s="38"/>
      <c r="X35" s="38"/>
      <c r="Y35" s="38"/>
      <c r="Z35" s="38"/>
      <c r="AA35" s="38"/>
      <c r="AB35" s="38"/>
      <c r="AC35" s="38"/>
      <c r="AD35" s="38"/>
      <c r="AE35" s="38"/>
      <c r="AF35" s="38"/>
      <c r="AG35" s="38"/>
      <c r="AH35" s="38"/>
      <c r="AI35" s="38"/>
      <c r="AJ35" s="38"/>
    </row>
    <row r="36" spans="2:36" x14ac:dyDescent="0.45">
      <c r="B36" s="38"/>
      <c r="C36" s="38"/>
      <c r="D36" s="38"/>
      <c r="E36" s="38"/>
      <c r="F36" s="38"/>
      <c r="G36" s="38"/>
      <c r="H36" s="38"/>
      <c r="I36" s="38"/>
      <c r="J36" s="38"/>
      <c r="K36" s="38"/>
      <c r="L36" s="38"/>
      <c r="M36" s="38"/>
      <c r="N36" s="38"/>
      <c r="O36" s="38"/>
      <c r="P36" s="38"/>
      <c r="Q36" s="38"/>
      <c r="R36" s="38"/>
      <c r="S36" s="38"/>
      <c r="T36" s="38"/>
      <c r="U36" s="38"/>
      <c r="V36" s="38"/>
      <c r="W36" s="38"/>
      <c r="X36" s="38"/>
      <c r="Y36" s="38"/>
      <c r="Z36" s="38"/>
      <c r="AA36" s="38"/>
      <c r="AB36" s="38"/>
      <c r="AC36" s="38"/>
      <c r="AD36" s="38"/>
      <c r="AE36" s="38"/>
      <c r="AF36" s="38"/>
      <c r="AG36" s="38"/>
      <c r="AH36" s="38"/>
      <c r="AI36" s="38"/>
      <c r="AJ36" s="38"/>
    </row>
    <row r="37" spans="2:36" x14ac:dyDescent="0.45">
      <c r="B37" s="38"/>
      <c r="C37" s="38"/>
      <c r="D37" s="38"/>
      <c r="E37" s="38"/>
      <c r="F37" s="38"/>
      <c r="G37" s="38"/>
      <c r="H37" s="38"/>
      <c r="I37" s="38"/>
      <c r="J37" s="38"/>
      <c r="K37" s="38"/>
      <c r="L37" s="38"/>
      <c r="M37" s="38"/>
      <c r="N37" s="38"/>
      <c r="O37" s="38"/>
      <c r="P37" s="38"/>
      <c r="Q37" s="38"/>
      <c r="R37" s="38"/>
      <c r="S37" s="38"/>
      <c r="T37" s="38"/>
      <c r="U37" s="38"/>
      <c r="V37" s="38"/>
      <c r="W37" s="38"/>
      <c r="X37" s="38"/>
      <c r="Y37" s="38"/>
      <c r="Z37" s="38"/>
      <c r="AA37" s="38"/>
      <c r="AB37" s="38"/>
      <c r="AC37" s="38"/>
      <c r="AD37" s="38"/>
      <c r="AE37" s="38"/>
      <c r="AF37" s="38"/>
      <c r="AG37" s="38"/>
      <c r="AH37" s="38"/>
      <c r="AI37" s="38"/>
      <c r="AJ37" s="38"/>
    </row>
    <row r="38" spans="2:36" x14ac:dyDescent="0.45">
      <c r="B38" s="38"/>
      <c r="C38" s="38"/>
      <c r="D38" s="38"/>
      <c r="E38" s="38"/>
      <c r="F38" s="38"/>
      <c r="G38" s="38"/>
      <c r="H38" s="38"/>
      <c r="I38" s="38"/>
      <c r="J38" s="38"/>
      <c r="K38" s="38"/>
      <c r="L38" s="38"/>
      <c r="M38" s="38"/>
      <c r="N38" s="38"/>
      <c r="O38" s="38"/>
      <c r="P38" s="38"/>
      <c r="Q38" s="38"/>
      <c r="R38" s="38"/>
      <c r="S38" s="38"/>
      <c r="T38" s="38"/>
      <c r="U38" s="38"/>
      <c r="V38" s="38"/>
      <c r="W38" s="38"/>
      <c r="X38" s="38"/>
      <c r="Y38" s="38"/>
      <c r="Z38" s="38"/>
      <c r="AA38" s="38"/>
      <c r="AB38" s="38"/>
      <c r="AC38" s="38"/>
      <c r="AD38" s="38"/>
      <c r="AE38" s="38"/>
      <c r="AF38" s="38"/>
      <c r="AG38" s="38"/>
      <c r="AH38" s="38"/>
      <c r="AI38" s="38"/>
      <c r="AJ38" s="38"/>
    </row>
    <row r="39" spans="2:36" x14ac:dyDescent="0.45">
      <c r="B39" s="38"/>
      <c r="C39" s="38"/>
      <c r="D39" s="38"/>
      <c r="E39" s="38"/>
      <c r="F39" s="38"/>
      <c r="G39" s="38"/>
      <c r="H39" s="38"/>
      <c r="I39" s="38"/>
      <c r="J39" s="38"/>
      <c r="K39" s="38"/>
      <c r="L39" s="38"/>
      <c r="M39" s="38"/>
      <c r="N39" s="38"/>
      <c r="O39" s="38"/>
      <c r="P39" s="38"/>
      <c r="Q39" s="38"/>
      <c r="R39" s="38"/>
      <c r="S39" s="38"/>
      <c r="T39" s="38"/>
      <c r="U39" s="38"/>
      <c r="V39" s="38"/>
      <c r="W39" s="38"/>
      <c r="X39" s="38"/>
      <c r="Y39" s="38"/>
      <c r="Z39" s="38"/>
      <c r="AA39" s="38"/>
      <c r="AB39" s="38"/>
      <c r="AC39" s="38"/>
      <c r="AD39" s="38"/>
      <c r="AE39" s="38"/>
      <c r="AF39" s="38"/>
      <c r="AG39" s="38"/>
      <c r="AH39" s="38"/>
      <c r="AI39" s="38"/>
      <c r="AJ39" s="38"/>
    </row>
    <row r="40" spans="2:36" x14ac:dyDescent="0.45">
      <c r="B40" s="38"/>
      <c r="C40" s="38"/>
      <c r="D40" s="38"/>
      <c r="E40" s="38"/>
      <c r="F40" s="38"/>
      <c r="G40" s="38"/>
      <c r="H40" s="38"/>
      <c r="I40" s="38"/>
      <c r="J40" s="38"/>
      <c r="K40" s="38"/>
      <c r="L40" s="38"/>
      <c r="M40" s="38"/>
      <c r="N40" s="38"/>
      <c r="O40" s="38"/>
      <c r="P40" s="38"/>
      <c r="Q40" s="38"/>
      <c r="R40" s="38"/>
      <c r="S40" s="38"/>
      <c r="T40" s="38"/>
      <c r="U40" s="38"/>
      <c r="V40" s="38"/>
      <c r="W40" s="38"/>
      <c r="X40" s="38"/>
      <c r="Y40" s="38"/>
      <c r="Z40" s="38"/>
      <c r="AA40" s="38"/>
      <c r="AB40" s="38"/>
      <c r="AC40" s="38"/>
      <c r="AD40" s="38"/>
      <c r="AE40" s="38"/>
      <c r="AF40" s="38"/>
      <c r="AG40" s="38"/>
      <c r="AH40" s="38"/>
      <c r="AI40" s="38"/>
      <c r="AJ40" s="38"/>
    </row>
    <row r="41" spans="2:36" x14ac:dyDescent="0.45">
      <c r="B41" s="38"/>
      <c r="C41" s="38"/>
      <c r="D41" s="38"/>
      <c r="E41" s="38"/>
      <c r="F41" s="38"/>
      <c r="G41" s="38"/>
      <c r="H41" s="38"/>
      <c r="I41" s="38"/>
      <c r="J41" s="38"/>
      <c r="K41" s="38"/>
      <c r="L41" s="38"/>
      <c r="M41" s="38"/>
      <c r="N41" s="38"/>
      <c r="O41" s="38"/>
      <c r="P41" s="38"/>
      <c r="Q41" s="38"/>
      <c r="R41" s="38"/>
      <c r="S41" s="38"/>
      <c r="T41" s="38"/>
      <c r="U41" s="38"/>
      <c r="V41" s="38"/>
      <c r="W41" s="38"/>
      <c r="X41" s="38"/>
      <c r="Y41" s="38"/>
      <c r="Z41" s="38"/>
      <c r="AA41" s="38"/>
      <c r="AB41" s="38"/>
      <c r="AC41" s="38"/>
      <c r="AD41" s="38"/>
      <c r="AE41" s="38"/>
      <c r="AF41" s="38"/>
      <c r="AG41" s="38"/>
      <c r="AH41" s="38"/>
      <c r="AI41" s="38"/>
      <c r="AJ41" s="38"/>
    </row>
    <row r="42" spans="2:36" x14ac:dyDescent="0.45">
      <c r="B42" s="38"/>
      <c r="C42" s="38"/>
      <c r="D42" s="38"/>
      <c r="E42" s="38"/>
      <c r="F42" s="38"/>
      <c r="G42" s="38"/>
      <c r="H42" s="38"/>
      <c r="I42" s="38"/>
      <c r="J42" s="38"/>
      <c r="K42" s="38"/>
      <c r="L42" s="38"/>
      <c r="M42" s="38"/>
      <c r="N42" s="38"/>
      <c r="O42" s="38"/>
      <c r="P42" s="38"/>
      <c r="Q42" s="38"/>
      <c r="R42" s="38"/>
      <c r="S42" s="38"/>
      <c r="T42" s="38"/>
      <c r="U42" s="38"/>
      <c r="V42" s="38"/>
      <c r="W42" s="38"/>
      <c r="X42" s="38"/>
      <c r="Y42" s="38"/>
      <c r="Z42" s="38"/>
      <c r="AA42" s="38"/>
      <c r="AB42" s="38"/>
      <c r="AC42" s="38"/>
      <c r="AD42" s="38"/>
      <c r="AE42" s="38"/>
      <c r="AF42" s="38"/>
      <c r="AG42" s="38"/>
      <c r="AH42" s="38"/>
      <c r="AI42" s="38"/>
      <c r="AJ42" s="38"/>
    </row>
    <row r="43" spans="2:36" x14ac:dyDescent="0.45">
      <c r="B43" s="38"/>
      <c r="C43" s="38"/>
      <c r="D43" s="38"/>
      <c r="E43" s="38"/>
      <c r="F43" s="38"/>
      <c r="G43" s="38"/>
      <c r="H43" s="38"/>
      <c r="I43" s="38"/>
      <c r="J43" s="38"/>
      <c r="K43" s="38"/>
      <c r="L43" s="38"/>
      <c r="M43" s="38"/>
      <c r="N43" s="38"/>
      <c r="O43" s="38"/>
      <c r="P43" s="38"/>
      <c r="Q43" s="38"/>
      <c r="R43" s="38"/>
      <c r="S43" s="38"/>
      <c r="T43" s="38"/>
      <c r="U43" s="38"/>
      <c r="V43" s="38"/>
      <c r="W43" s="38"/>
      <c r="X43" s="38"/>
      <c r="Y43" s="38"/>
      <c r="Z43" s="38"/>
      <c r="AA43" s="38"/>
      <c r="AB43" s="38"/>
      <c r="AC43" s="38"/>
      <c r="AD43" s="38"/>
      <c r="AE43" s="38"/>
      <c r="AF43" s="38"/>
      <c r="AG43" s="38"/>
      <c r="AH43" s="38"/>
      <c r="AI43" s="38"/>
      <c r="AJ43" s="38"/>
    </row>
    <row r="44" spans="2:36" x14ac:dyDescent="0.45">
      <c r="B44" s="38"/>
      <c r="C44" s="38"/>
      <c r="D44" s="38"/>
      <c r="E44" s="38"/>
      <c r="F44" s="38"/>
      <c r="G44" s="38"/>
      <c r="H44" s="38"/>
      <c r="I44" s="38"/>
      <c r="J44" s="38"/>
      <c r="K44" s="38"/>
      <c r="L44" s="38"/>
      <c r="M44" s="38"/>
      <c r="N44" s="38"/>
      <c r="O44" s="38"/>
      <c r="P44" s="38"/>
      <c r="Q44" s="38"/>
      <c r="R44" s="38"/>
      <c r="S44" s="38"/>
      <c r="T44" s="38"/>
      <c r="U44" s="38"/>
      <c r="V44" s="38"/>
      <c r="W44" s="38"/>
      <c r="X44" s="38"/>
      <c r="Y44" s="38"/>
      <c r="Z44" s="38"/>
      <c r="AA44" s="38"/>
      <c r="AB44" s="38"/>
      <c r="AC44" s="38"/>
      <c r="AD44" s="38"/>
      <c r="AE44" s="38"/>
      <c r="AF44" s="38"/>
      <c r="AG44" s="38"/>
      <c r="AH44" s="38"/>
      <c r="AI44" s="38"/>
      <c r="AJ44" s="38"/>
    </row>
  </sheetData>
  <pageMargins left="0.7" right="0.7" top="0.75" bottom="0.75" header="0.3" footer="0.3"/>
  <pageSetup orientation="portrait" r:id="rId2"/>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DFABFAF55043274A878E5EF847DF5970" ma:contentTypeVersion="13" ma:contentTypeDescription="Crear nuevo documento." ma:contentTypeScope="" ma:versionID="4a7186b8907bb6cad75cfe5cb31ce823">
  <xsd:schema xmlns:xsd="http://www.w3.org/2001/XMLSchema" xmlns:xs="http://www.w3.org/2001/XMLSchema" xmlns:p="http://schemas.microsoft.com/office/2006/metadata/properties" xmlns:ns2="14679106-28f5-46f9-9c82-5aff5407a726" xmlns:ns3="8b8ab985-c076-456f-819e-25afce7d282f" targetNamespace="http://schemas.microsoft.com/office/2006/metadata/properties" ma:root="true" ma:fieldsID="25caa2546544985bf32f4b7dfbe1bf55" ns2:_="" ns3:_="">
    <xsd:import namespace="14679106-28f5-46f9-9c82-5aff5407a726"/>
    <xsd:import namespace="8b8ab985-c076-456f-819e-25afce7d282f"/>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4679106-28f5-46f9-9c82-5aff5407a72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3" nillable="true" ma:taxonomy="true" ma:internalName="lcf76f155ced4ddcb4097134ff3c332f" ma:taxonomyFieldName="MediaServiceImageTags" ma:displayName="Etiquetas de imagen" ma:readOnly="false" ma:fieldId="{5cf76f15-5ced-4ddc-b409-7134ff3c332f}" ma:taxonomyMulti="true" ma:sspId="f64c5bf6-5929-4227-b07e-40b7c9b3c3c9"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description="" ma:indexed="true" ma:internalName="MediaServiceLocation"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b8ab985-c076-456f-819e-25afce7d282f"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9759798b-1d1a-4fe6-87e0-cad1db32902b}" ma:internalName="TaxCatchAll" ma:showField="CatchAllData" ma:web="8b8ab985-c076-456f-819e-25afce7d282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14679106-28f5-46f9-9c82-5aff5407a726">
      <Terms xmlns="http://schemas.microsoft.com/office/infopath/2007/PartnerControls"/>
    </lcf76f155ced4ddcb4097134ff3c332f>
    <TaxCatchAll xmlns="8b8ab985-c076-456f-819e-25afce7d282f" xsi:nil="true"/>
  </documentManagement>
</p:properties>
</file>

<file path=customXml/itemProps1.xml><?xml version="1.0" encoding="utf-8"?>
<ds:datastoreItem xmlns:ds="http://schemas.openxmlformats.org/officeDocument/2006/customXml" ds:itemID="{4248A88B-F324-495F-9F82-B1A78B2209C3}">
  <ds:schemaRefs>
    <ds:schemaRef ds:uri="http://schemas.microsoft.com/sharepoint/v3/contenttype/forms"/>
  </ds:schemaRefs>
</ds:datastoreItem>
</file>

<file path=customXml/itemProps2.xml><?xml version="1.0" encoding="utf-8"?>
<ds:datastoreItem xmlns:ds="http://schemas.openxmlformats.org/officeDocument/2006/customXml" ds:itemID="{CB705AB1-C094-4C14-B290-BBE2B02369E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4679106-28f5-46f9-9c82-5aff5407a726"/>
    <ds:schemaRef ds:uri="8b8ab985-c076-456f-819e-25afce7d282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5452F88-5C57-4AC5-A55E-B8BC6DFF7FFB}">
  <ds:schemaRefs>
    <ds:schemaRef ds:uri="http://purl.org/dc/terms/"/>
    <ds:schemaRef ds:uri="http://schemas.microsoft.com/office/2006/documentManagement/types"/>
    <ds:schemaRef ds:uri="http://www.w3.org/XML/1998/namespace"/>
    <ds:schemaRef ds:uri="http://schemas.microsoft.com/office/2006/metadata/properties"/>
    <ds:schemaRef ds:uri="8b8ab985-c076-456f-819e-25afce7d282f"/>
    <ds:schemaRef ds:uri="http://purl.org/dc/elements/1.1/"/>
    <ds:schemaRef ds:uri="http://purl.org/dc/dcmitype/"/>
    <ds:schemaRef ds:uri="http://schemas.microsoft.com/office/infopath/2007/PartnerControls"/>
    <ds:schemaRef ds:uri="http://schemas.openxmlformats.org/package/2006/metadata/core-properties"/>
    <ds:schemaRef ds:uri="14679106-28f5-46f9-9c82-5aff5407a726"/>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1. Español </vt:lpstr>
      <vt:lpstr>Inversiones por actividad</vt:lpstr>
      <vt:lpstr>Grafico</vt:lpstr>
      <vt:lpstr>'Inversiones por actividad'!Área_de_impresión</vt:lpstr>
      <vt:lpstr>'1. Español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Reporte de Inversiones Aprobadas en Contratos</dc:title>
  <dc:creator>Dirección General de Prospectiva y Evaluación Económica</dc:creator>
  <cp:lastModifiedBy>Claudia Marcela Meza Vega</cp:lastModifiedBy>
  <cp:lastPrinted>2024-11-28T21:56:38Z</cp:lastPrinted>
  <dcterms:created xsi:type="dcterms:W3CDTF">2020-04-06T20:40:19Z</dcterms:created>
  <dcterms:modified xsi:type="dcterms:W3CDTF">2024-11-28T21:57:47Z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0x010100DFABFAF55043274A878E5EF847DF5970</vt:lpwstr>
  </property>
  <property fmtid="{D5CDD505-2E9C-101B-9397-08002B2CF9AE}" pid="3" name="MediaServiceImageTags">
    <vt:lpwstr/>
  </property>
</Properties>
</file>